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4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ANCY  GUERRA\PRESUPUESTOS\SIGER\2021\"/>
    </mc:Choice>
  </mc:AlternateContent>
  <xr:revisionPtr revIDLastSave="0" documentId="8_{F8597361-FCE8-4388-8B0A-0B2D5667DF6C}" xr6:coauthVersionLast="36" xr6:coauthVersionMax="36" xr10:uidLastSave="{00000000-0000-0000-0000-000000000000}"/>
  <bookViews>
    <workbookView xWindow="0" yWindow="0" windowWidth="28800" windowHeight="12225" xr2:uid="{84D0EDE4-B60E-4AA9-9C38-557275AA9516}"/>
  </bookViews>
  <sheets>
    <sheet name="Diciembr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\d">#N/A</definedName>
    <definedName name="\e">#N/A</definedName>
    <definedName name="\f">#N/A</definedName>
    <definedName name="\g">#N/A</definedName>
    <definedName name="\h">#N/A</definedName>
    <definedName name="\i">#N/A</definedName>
    <definedName name="\j">#N/A</definedName>
    <definedName name="\k">#N/A</definedName>
    <definedName name="\p">[1]HOLANDA!$DY$7997</definedName>
    <definedName name="__123Graph_ACOSVSPRE" hidden="1">#REF!</definedName>
    <definedName name="__123Graph_AEXISPRE" hidden="1">#REF!</definedName>
    <definedName name="__123Graph_APREPVBLA" hidden="1">#REF!</definedName>
    <definedName name="__123Graph_BCOSVSPRE" hidden="1">#REF!</definedName>
    <definedName name="__123Graph_BEXISPRE" hidden="1">#REF!</definedName>
    <definedName name="__123Graph_BPREPVBLA" hidden="1">#REF!</definedName>
    <definedName name="__123Graph_XCOSVSPRE" hidden="1">#REF!</definedName>
    <definedName name="__123Graph_XEXISPRE" hidden="1">#REF!</definedName>
    <definedName name="__123Graph_XPREPVBLA" hidden="1">#REF!</definedName>
    <definedName name="__sel10">'[2]EVALUACIÓN ECONÓMICA'!#REF!</definedName>
    <definedName name="__sel11">'[2]EVALUACIÓN ECONÓMICA'!#REF!</definedName>
    <definedName name="__sel12">'[2]EVALUACIÓN ECONÓMICA'!#REF!</definedName>
    <definedName name="__sel13">'[2]EVALUACIÓN FINANCIERA'!#REF!</definedName>
    <definedName name="__sel14">'[2]EVALUACIÓN FINANCIERA'!#REF!</definedName>
    <definedName name="__sel15">'[2]EVALUACIÓN FINANCIERA'!#REF!</definedName>
    <definedName name="__sel16">'[2]EVALUACIÓN FINANCIERA'!#REF!</definedName>
    <definedName name="__sel17">'[2]EVALUACIÓN FINANCIERA'!#REF!</definedName>
    <definedName name="__sel7">'[2]EVALUACIÓN FINANCIERA'!#REF!</definedName>
    <definedName name="__sel8">'[2]EVALUACIÓN FINANCIERA'!#REF!</definedName>
    <definedName name="__tot2">'[2]EVALUACIÓN FINANCIERA'!#REF!</definedName>
    <definedName name="__tot3">'[2]EVALUACIÓN FINANCIERA'!#REF!</definedName>
    <definedName name="_C">#REF!</definedName>
    <definedName name="_CP2">[3]DatoE!$M$13</definedName>
    <definedName name="_Fill" hidden="1">#REF!</definedName>
    <definedName name="_Ind1">#REF!</definedName>
    <definedName name="_Ind2">#REF!</definedName>
    <definedName name="_Ind3">#REF!</definedName>
    <definedName name="_Ind4">#REF!</definedName>
    <definedName name="_Ind5">#REF!</definedName>
    <definedName name="_Ind6">#REF!</definedName>
    <definedName name="_Ind7">#REF!</definedName>
    <definedName name="_Ind8">#REF!</definedName>
    <definedName name="_ipc1">#REF!</definedName>
    <definedName name="_ipc2">#REF!</definedName>
    <definedName name="_ipc3">#REF!</definedName>
    <definedName name="_ipc4">#REF!</definedName>
    <definedName name="_ipc5">#REF!</definedName>
    <definedName name="_jor2">[3]DatoE!$E$43</definedName>
    <definedName name="_r2">[3]DatoE!$M$12</definedName>
    <definedName name="_r3">[3]DatoE!$M$12</definedName>
    <definedName name="_Regression_Out" hidden="1">#REF!</definedName>
    <definedName name="_Regression_X" hidden="1">#REF!</definedName>
    <definedName name="_Regression_Y" hidden="1">#REF!</definedName>
    <definedName name="_sel1">#REF!</definedName>
    <definedName name="_sel18">#REF!</definedName>
    <definedName name="_sel2">#REF!</definedName>
    <definedName name="_sel21">'[4]EVALUACIÓN FINANCIERA'!#REF!</definedName>
    <definedName name="_sel22">'[4]EVALUACIÓN ECONÓMICA'!#REF!</definedName>
    <definedName name="_sel3">'[4]EVALUACIÓN FINANCIERA'!#REF!</definedName>
    <definedName name="_sel4">'[4]EVALUACIÓN ECONÓMICA'!#REF!</definedName>
    <definedName name="_sel5">#REF!</definedName>
    <definedName name="_sel6">'[4]EVALUACIÓN FINANCIERA'!#REF!</definedName>
    <definedName name="_sel9">'[4]EVALUACIÓN ECONÓMICA'!#REF!</definedName>
    <definedName name="_TBL3">#REF!</definedName>
    <definedName name="_TRM1010">[5]Base2_Var_Macros!$G$6</definedName>
    <definedName name="_TRM2006">[5]Base2_Var_Macros!$C$6</definedName>
    <definedName name="_TRM2007">[5]Base2_Var_Macros!$D$6</definedName>
    <definedName name="_TRM2008">[5]Base2_Var_Macros!$E$6</definedName>
    <definedName name="_TRM2009">[5]Base2_Var_Macros!$F$6</definedName>
    <definedName name="_vu2">#REF!</definedName>
    <definedName name="a">{"";"diez";"once";"doce";"trece";"catorce";"quince"}&amp;" "</definedName>
    <definedName name="a_1">{"";"diez";"once";"doce";"trece";"catorce";"quince"}&amp;" "</definedName>
    <definedName name="a_1_1">{"";"diez";"once";"doce";"trece";"catorce";"quince"}&amp;" "</definedName>
    <definedName name="A_IMPRESIÓN_IM">#REF!</definedName>
    <definedName name="aa">#REF!</definedName>
    <definedName name="aaa">'[6]Areas,MO, CostProd, Vr.Prod'!$E$46</definedName>
    <definedName name="AB">#REF!</definedName>
    <definedName name="ABOGADOS_1">[7]Listas!$A$3:$A$8</definedName>
    <definedName name="adad">#REF!</definedName>
    <definedName name="adada">#REF!</definedName>
    <definedName name="add">#REF!</definedName>
    <definedName name="ADMINISTRA">#REF!</definedName>
    <definedName name="ADMINSTRA">#REF!</definedName>
    <definedName name="ADMON">#REF!</definedName>
    <definedName name="admons">#REF!</definedName>
    <definedName name="adsasadd">#REF!</definedName>
    <definedName name="aewrw">'[8]Costos Antiguos'!#REF!</definedName>
    <definedName name="alkor">#REF!</definedName>
    <definedName name="alternativa">#REF!</definedName>
    <definedName name="alternativa1">#REF!</definedName>
    <definedName name="alternativa2">#REF!</definedName>
    <definedName name="alternativa3">#REF!</definedName>
    <definedName name="ALTERNATIVAS">#REF!</definedName>
    <definedName name="AlternativaSeleccionada">#REF!</definedName>
    <definedName name="Anori">#REF!</definedName>
    <definedName name="Antioquia">#REF!</definedName>
    <definedName name="AñoBase1">[9]PREPARACION!$G$17</definedName>
    <definedName name="AñoBase2">[9]PREPARACION!$G$17</definedName>
    <definedName name="AñoBase3">[9]PREPARACION!$G$17</definedName>
    <definedName name="Apoyo_Financiero">#REF!</definedName>
    <definedName name="Apoyo_Técnico">#REF!</definedName>
    <definedName name="Arauca">#REF!</definedName>
    <definedName name="Arauquita">#REF!</definedName>
    <definedName name="Area">'[2]DATOS BÁSICOS'!#REF!</definedName>
    <definedName name="AreaMEd">'[10]Datos Base del Proyecto'!$D$7</definedName>
    <definedName name="Areapeq">'[10]Datos Base del Proyecto'!$D$6</definedName>
    <definedName name="AreaSembrada">'[11]DATOS BÁSICOS'!$H$94</definedName>
    <definedName name="ARRIENDO">#REF!</definedName>
    <definedName name="Asem1">'[12]Tabla18.Flujo de Inversiones'!$B$16</definedName>
    <definedName name="ASISTENCIA">#REF!</definedName>
    <definedName name="Award">'[13]Cost. Prod HA.mensual'!#REF!</definedName>
    <definedName name="B">#N/A</definedName>
    <definedName name="B2HAS">[14]Variables!$B$2</definedName>
    <definedName name="Balance_Impr1">#REF!</definedName>
    <definedName name="Balance_Impr2">#REF!</definedName>
    <definedName name="_xlnm.Database">#REF!</definedName>
    <definedName name="bcaeinicial2">'[2]EVALUACIÓN FINANCIERA'!#REF!</definedName>
    <definedName name="bcaeinicial3">'[2]EVALUACIÓN FINANCIERA'!#REF!</definedName>
    <definedName name="bcaminicial2">'[2]EVALUACIÓN FINANCIERA'!#REF!</definedName>
    <definedName name="bcaminicial3">'[2]EVALUACIÓN FINANCIERA'!#REF!</definedName>
    <definedName name="BienesOperacion">'[4]EVALUACIÓN FINANCIERA'!#REF!</definedName>
    <definedName name="BienesProdCP">'[2]DATOS BÁSICOS'!#REF!</definedName>
    <definedName name="BienesProdSP">'[2]DATOS BÁSICOS'!#REF!</definedName>
    <definedName name="BienesProduccion">'[2]EVALUACIÓN FINANCIERA'!#REF!</definedName>
    <definedName name="BolsaMercantil">#REF!</definedName>
    <definedName name="Buenos_Aires">#REF!</definedName>
    <definedName name="C_">#REF!</definedName>
    <definedName name="caep">'[4]EVALUACIÓN FINANCIERA'!#REF!</definedName>
    <definedName name="caep2">'[2]EVALUACIÓN FINANCIERA'!#REF!</definedName>
    <definedName name="caep3">'[2]EVALUACIÓN FINANCIERA'!#REF!</definedName>
    <definedName name="caes">'[4]EVALUACIÓN ECONÓMICA'!#REF!</definedName>
    <definedName name="caes2">'[2]EVALUACIÓN ECONÓMICA'!#REF!</definedName>
    <definedName name="caes3">'[2]EVALUACIÓN ECONÓMICA'!#REF!</definedName>
    <definedName name="caesx">#REF!</definedName>
    <definedName name="Caldono">#REF!</definedName>
    <definedName name="CambioInversion">'[2]EVALUACIÓN FINANCIERA'!#REF!</definedName>
    <definedName name="Caqueta">#REF!</definedName>
    <definedName name="CATATUMBO">#REF!</definedName>
    <definedName name="Cauca">#REF!</definedName>
    <definedName name="CDP_2019">#REF!</definedName>
    <definedName name="celda0">'[2]DATOS BÁSICOS'!#REF!</definedName>
    <definedName name="celda1">#REF!</definedName>
    <definedName name="celda10">'[2]EVALUACIÓN ECONÓMICA'!#REF!</definedName>
    <definedName name="celda10a">'[2]EVALUACIÓN ECONÓMICA'!#REF!</definedName>
    <definedName name="celda10b">'[2]EVALUACIÓN ECONÓMICA'!#REF!</definedName>
    <definedName name="celda10c">'[2]EVALUACIÓN ECONÓMICA'!#REF!</definedName>
    <definedName name="celda10d">'[2]EVALUACIÓN ECONÓMICA'!#REF!</definedName>
    <definedName name="celda10e">'[2]EVALUACIÓN ECONÓMICA'!#REF!</definedName>
    <definedName name="celda10f">'[2]EVALUACIÓN ECONÓMICA'!#REF!</definedName>
    <definedName name="celda10g">'[2]EVALUACIÓN ECONÓMICA'!#REF!</definedName>
    <definedName name="celda10h">'[2]EVALUACIÓN ECONÓMICA'!#REF!</definedName>
    <definedName name="celda10i">'[2]EVALUACIÓN ECONÓMICA'!#REF!</definedName>
    <definedName name="celda10j">'[2]EVALUACIÓN ECONÓMICA'!#REF!</definedName>
    <definedName name="celda11">'[2]EVALUACIÓN ECONÓMICA'!#REF!</definedName>
    <definedName name="celda11a">'[2]EVALUACIÓN ECONÓMICA'!#REF!</definedName>
    <definedName name="celda11b">'[2]EVALUACIÓN ECONÓMICA'!#REF!</definedName>
    <definedName name="celda11c">'[2]EVALUACIÓN ECONÓMICA'!#REF!</definedName>
    <definedName name="celda11d">'[2]EVALUACIÓN ECONÓMICA'!#REF!</definedName>
    <definedName name="celda11e">'[2]EVALUACIÓN ECONÓMICA'!#REF!</definedName>
    <definedName name="celda11f">'[2]EVALUACIÓN ECONÓMICA'!#REF!</definedName>
    <definedName name="celda11g">'[2]EVALUACIÓN ECONÓMICA'!#REF!</definedName>
    <definedName name="celda11h">'[2]EVALUACIÓN ECONÓMICA'!#REF!</definedName>
    <definedName name="celda11i">'[2]EVALUACIÓN ECONÓMICA'!#REF!</definedName>
    <definedName name="celda11j">'[2]EVALUACIÓN ECONÓMICA'!#REF!</definedName>
    <definedName name="celda12">'[2]EVALUACIÓN ECONÓMICA'!#REF!</definedName>
    <definedName name="celda12a">'[2]EVALUACIÓN ECONÓMICA'!#REF!</definedName>
    <definedName name="celda12b">'[2]EVALUACIÓN ECONÓMICA'!#REF!</definedName>
    <definedName name="celda13">'[2]EVALUACIÓN FINANCIERA'!#REF!</definedName>
    <definedName name="celda13a">'[2]EVALUACIÓN FINANCIERA'!#REF!</definedName>
    <definedName name="celda13b">'[2]EVALUACIÓN FINANCIERA'!#REF!</definedName>
    <definedName name="celda14">'[2]EVALUACIÓN FINANCIERA'!#REF!</definedName>
    <definedName name="celda14a">'[2]EVALUACIÓN FINANCIERA'!#REF!</definedName>
    <definedName name="celda14b">'[2]EVALUACIÓN FINANCIERA'!#REF!</definedName>
    <definedName name="celda15">'[2]EVALUACIÓN FINANCIERA'!#REF!</definedName>
    <definedName name="celda15a">'[2]EVALUACIÓN FINANCIERA'!#REF!</definedName>
    <definedName name="celda15b">'[2]EVALUACIÓN FINANCIERA'!#REF!</definedName>
    <definedName name="celda16">'[2]EVALUACIÓN FINANCIERA'!#REF!</definedName>
    <definedName name="celda16a">'[2]EVALUACIÓN FINANCIERA'!#REF!</definedName>
    <definedName name="celda17">'[2]EVALUACIÓN FINANCIERA'!#REF!</definedName>
    <definedName name="celda17a">'[2]EVALUACIÓN FINANCIERA'!#REF!</definedName>
    <definedName name="celda18">#REF!</definedName>
    <definedName name="celda18a">#REF!</definedName>
    <definedName name="celda19">'[2]DATOS BÁSICOS'!#REF!</definedName>
    <definedName name="celda1c">'[2]EVALUACIÓN ECONÓMICA'!#REF!</definedName>
    <definedName name="celda1d">'[2]EVALUACIÓN ECONÓMICA'!#REF!</definedName>
    <definedName name="celda1e">'[2]EVALUACIÓN ECONÓMICA'!#REF!</definedName>
    <definedName name="celda2">#REF!</definedName>
    <definedName name="celda20">#REF!</definedName>
    <definedName name="celda21">'[4]EVALUACIÓN FINANCIERA'!#REF!</definedName>
    <definedName name="celda21a">'[4]EVALUACIÓN FINANCIERA'!#REF!</definedName>
    <definedName name="Celda22">'[4]EVALUACIÓN ECONÓMICA'!#REF!</definedName>
    <definedName name="Celda22a">'[4]EVALUACIÓN ECONÓMICA'!#REF!</definedName>
    <definedName name="celda23">'[2]EVALUACIÓN ECONÓMICA'!#REF!</definedName>
    <definedName name="celda24">'[2]EVALUACIÓN ECONÓMICA'!#REF!</definedName>
    <definedName name="celda25">'[2]EVALUACIÓN ECONÓMICA'!#REF!</definedName>
    <definedName name="celda26">'[2]EVALUACIÓN ECONÓMICA'!#REF!</definedName>
    <definedName name="celda27">'[2]EVALUACIÓN ECONÓMICA'!#REF!</definedName>
    <definedName name="celda28">'[2]EVALUACIÓN ECONÓMICA'!#REF!</definedName>
    <definedName name="celda29">'[2]EVALUACIÓN FINANCIERA'!#REF!</definedName>
    <definedName name="celda3">'[4]EVALUACIÓN FINANCIERA'!#REF!</definedName>
    <definedName name="celda30">'[2]EVALUACIÓN FINANCIERA'!#REF!</definedName>
    <definedName name="celda31">'[2]EVALUACIÓN FINANCIERA'!#REF!</definedName>
    <definedName name="celda32">'[2]EVALUACIÓN FINANCIERA'!#REF!</definedName>
    <definedName name="celda33">'[2]EVALUACIÓN FINANCIERA'!#REF!</definedName>
    <definedName name="celda34">'[2]EVALUACIÓN FINANCIERA'!#REF!</definedName>
    <definedName name="celda35">#REF!</definedName>
    <definedName name="Celda36">#REF!</definedName>
    <definedName name="celda37">#REF!</definedName>
    <definedName name="celda38">#REF!</definedName>
    <definedName name="celda3a">'[4]EVALUACIÓN FINANCIERA'!#REF!</definedName>
    <definedName name="celda4">'[4]EVALUACIÓN ECONÓMICA'!#REF!</definedName>
    <definedName name="celda4a">'[4]EVALUACIÓN ECONÓMICA'!#REF!</definedName>
    <definedName name="celda5">#REF!</definedName>
    <definedName name="celda5a">#REF!</definedName>
    <definedName name="celda6">'[4]EVALUACIÓN FINANCIERA'!#REF!</definedName>
    <definedName name="celda6a">'[4]EVALUACIÓN FINANCIERA'!#REF!</definedName>
    <definedName name="celda6c">'[2]EVALUACIÓN FINANCIERA'!#REF!</definedName>
    <definedName name="celda6d">'[2]EVALUACIÓN FINANCIERA'!#REF!</definedName>
    <definedName name="celda6e">'[2]EVALUACIÓN FINANCIERA'!#REF!</definedName>
    <definedName name="celda6f">'[2]EVALUACIÓN FINANCIERA'!#REF!</definedName>
    <definedName name="celda6g">'[2]EVALUACIÓN FINANCIERA'!#REF!</definedName>
    <definedName name="celda6h">'[2]EVALUACIÓN FINANCIERA'!#REF!</definedName>
    <definedName name="celda7">'[2]EVALUACIÓN FINANCIERA'!#REF!</definedName>
    <definedName name="celda7a">'[2]EVALUACIÓN FINANCIERA'!#REF!</definedName>
    <definedName name="celda7b">'[2]EVALUACIÓN FINANCIERA'!#REF!</definedName>
    <definedName name="celda7c">'[2]EVALUACIÓN FINANCIERA'!#REF!</definedName>
    <definedName name="celda7d">'[2]EVALUACIÓN FINANCIERA'!#REF!</definedName>
    <definedName name="celda7e">'[2]EVALUACIÓN FINANCIERA'!#REF!</definedName>
    <definedName name="celda7f">'[2]EVALUACIÓN FINANCIERA'!#REF!</definedName>
    <definedName name="celda7g">'[2]EVALUACIÓN FINANCIERA'!#REF!</definedName>
    <definedName name="celda7h">'[2]EVALUACIÓN FINANCIERA'!#REF!</definedName>
    <definedName name="celda7i">'[2]EVALUACIÓN FINANCIERA'!#REF!</definedName>
    <definedName name="celda7j">'[2]EVALUACIÓN FINANCIERA'!#REF!</definedName>
    <definedName name="celda8">'[2]EVALUACIÓN FINANCIERA'!#REF!</definedName>
    <definedName name="celda8a">'[2]EVALUACIÓN FINANCIERA'!#REF!</definedName>
    <definedName name="celda8b">'[2]EVALUACIÓN FINANCIERA'!#REF!</definedName>
    <definedName name="celda8c">'[2]EVALUACIÓN FINANCIERA'!#REF!</definedName>
    <definedName name="celda8d">'[2]EVALUACIÓN FINANCIERA'!#REF!</definedName>
    <definedName name="celda8e">'[2]EVALUACIÓN FINANCIERA'!#REF!</definedName>
    <definedName name="celda8f">'[2]EVALUACIÓN FINANCIERA'!#REF!</definedName>
    <definedName name="celda8g">'[2]EVALUACIÓN FINANCIERA'!#REF!</definedName>
    <definedName name="celda8h">'[2]EVALUACIÓN FINANCIERA'!#REF!</definedName>
    <definedName name="celda8i">'[2]EVALUACIÓN FINANCIERA'!#REF!</definedName>
    <definedName name="celda8j">'[2]EVALUACIÓN FINANCIERA'!#REF!</definedName>
    <definedName name="celda9">'[4]EVALUACIÓN ECONÓMICA'!#REF!</definedName>
    <definedName name="celda9a">'[4]EVALUACIÓN ECONÓMICA'!#REF!</definedName>
    <definedName name="celda9c">'[2]EVALUACIÓN ECONÓMICA'!#REF!</definedName>
    <definedName name="celda9d">'[2]EVALUACIÓN ECONÓMICA'!#REF!</definedName>
    <definedName name="celda9e">'[2]EVALUACIÓN ECONÓMICA'!#REF!</definedName>
    <definedName name="celda9f">'[2]EVALUACIÓN ECONÓMICA'!#REF!</definedName>
    <definedName name="celda9g">'[2]EVALUACIÓN ECONÓMICA'!#REF!</definedName>
    <definedName name="celda9h">'[2]EVALUACIÓN ECONÓMICA'!#REF!</definedName>
    <definedName name="celdacontrol">'[2]EVALUACIÓN ECONÓMICA'!#REF!</definedName>
    <definedName name="celdacontrol1">'[4]EVALUACIÓN ECONÓMICA'!#REF!</definedName>
    <definedName name="celdacontrol2">'[2]EVALUACIÓN ECONÓMICA'!#REF!</definedName>
    <definedName name="celdacontrol3">'[2]EVALUACIÓN ECONÓMICA'!#REF!</definedName>
    <definedName name="celdatotal">'[2]EVALUACIÓN ECONÓMICA'!#REF!</definedName>
    <definedName name="celdatotal2">'[2]EVALUACIÓN FINANCIERA'!#REF!</definedName>
    <definedName name="celdatotal3">'[2]EVALUACIÓN FINANCIERA'!#REF!</definedName>
    <definedName name="celdatotal5">'[2]EVALUACIÓN ECONÓMICA'!#REF!</definedName>
    <definedName name="celdatotal6">'[2]EVALUACIÓN ECONÓMICA'!#REF!</definedName>
    <definedName name="celday">'[2]DATOS BÁSICOS'!#REF!</definedName>
    <definedName name="celdaya">'[2]DATOS BÁSICOS'!#REF!</definedName>
    <definedName name="centena">{"";"c";"dosc";"tresc";"cuatroc";"quin";"seisc";"setec";"ochoc";"novec"}&amp;"ient"</definedName>
    <definedName name="centena_1">{"";"c";"dosc";"tresc";"cuatroc";"quin";"seisc";"setec";"ochoc";"novec"}&amp;"ient"</definedName>
    <definedName name="centena_1_1">{"";"c";"dosc";"tresc";"cuatroc";"quin";"seisc";"setec";"ochoc";"novec"}&amp;"ient"</definedName>
    <definedName name="Centenas">{"";"c";"dosc";"tresc";"cuatroc";"quin";"seisc";"setec";"ochoc";"novec"}&amp;"ient"</definedName>
    <definedName name="Centenas_1">{"";"c";"dosc";"tresc";"cuatroc";"quin";"seisc";"setec";"ochoc";"novec"}&amp;"ient"</definedName>
    <definedName name="Centenas_1_1">{"";"c";"dosc";"tresc";"cuatroc";"quin";"seisc";"setec";"ochoc";"novec"}&amp;"ient"</definedName>
    <definedName name="Centenas2">{"";"c";"dosc";"tresc";"cuatroc";"quin";"seisc";"setec";"ochoc";"novec"}&amp;"ient"</definedName>
    <definedName name="Centenas2_1">{"";"c";"dosc";"tresc";"cuatroc";"quin";"seisc";"setec";"ochoc";"novec"}&amp;"ient"</definedName>
    <definedName name="Cesar">#REF!</definedName>
    <definedName name="Choco">#REF!</definedName>
    <definedName name="CODIGOS">#REF!</definedName>
    <definedName name="Comentario">'[2]DATOS BÁSICOS'!#REF!</definedName>
    <definedName name="Comercialización">#REF!</definedName>
    <definedName name="componentes">#REF!</definedName>
    <definedName name="componentes2">#REF!</definedName>
    <definedName name="componentes3">#REF!</definedName>
    <definedName name="COMPRA">#REF!</definedName>
    <definedName name="COMUNICAC">#REF!</definedName>
    <definedName name="CORDILLERA_CENTRAL">#REF!</definedName>
    <definedName name="Cordoba">#REF!</definedName>
    <definedName name="CostoIncremental">'[2]DATOS BÁSICOS'!#REF!</definedName>
    <definedName name="COSTOKILO">#REF!</definedName>
    <definedName name="CostosComercializacion">'[2]EVALUACIÓN FINANCIERA'!#REF!</definedName>
    <definedName name="CostosEstablecimientoEco">'[11]EVALUACIÓN ECONÓMICA'!$M$80</definedName>
    <definedName name="CostosEstablecimientoFin">'[11]EVALUACIÓN FINANCIERA'!$M$93</definedName>
    <definedName name="costosmenesqind_impr3">'[8]Costos Antiguos'!#REF!</definedName>
    <definedName name="CostosMensEsqInd_Impr2">'[8]Costos Antiguos'!#REF!</definedName>
    <definedName name="CostosMes">'[8]Costos Antiguos'!#REF!</definedName>
    <definedName name="CostoSocial">#REF!</definedName>
    <definedName name="CostosProduccion">'[2]EVALUACIÓN FINANCIERA'!#REF!</definedName>
    <definedName name="cppc">'[2]EVALUACIÓN ECONÓMICA'!#REF!</definedName>
    <definedName name="cppc2">'[2]EVALUACIÓN ECONÓMICA'!#REF!</definedName>
    <definedName name="cppc2p">'[2]EVALUACIÓN FINANCIERA'!#REF!</definedName>
    <definedName name="cppc3">'[2]EVALUACIÓN ECONÓMICA'!#REF!</definedName>
    <definedName name="cppc3p">'[2]EVALUACIÓN FINANCIERA'!#REF!</definedName>
    <definedName name="cppcp">'[2]EVALUACIÓN FINANCIERA'!#REF!</definedName>
    <definedName name="Cronograma">'[15]Areas,MO, CostProd, Vr.Prod'!$K$53</definedName>
    <definedName name="CTR">#REF!</definedName>
    <definedName name="cuadro">[1]HOLANDA!$DY$7997</definedName>
    <definedName name="CuadroDeProductos">#REF!</definedName>
    <definedName name="d">#REF!</definedName>
    <definedName name="Dabeiba">#REF!</definedName>
    <definedName name="dad">#REF!</definedName>
    <definedName name="dadad">#REF!</definedName>
    <definedName name="dadd">#REF!</definedName>
    <definedName name="dd">#REF!</definedName>
    <definedName name="ddada">#REF!</definedName>
    <definedName name="ddd">#REF!</definedName>
    <definedName name="Decenas">{"";"";"";"trei";"cuare";"cincue";"sese";"sete";"oche";"nove"}&amp;"nta "</definedName>
    <definedName name="Decenas_1">{"";"";"";"trei";"cuare";"cincue";"sese";"sete";"oche";"nove"}&amp;"nta "</definedName>
    <definedName name="Decenas_1_1">{"";"";"";"trei";"cuare";"cincue";"sese";"sete";"oche";"nove"}&amp;"nta "</definedName>
    <definedName name="DEPARTAMENTO">[16]Hoja2!$A$2:$A$15</definedName>
    <definedName name="DEPTOS">[17]Listas!$C$1:$C$33</definedName>
    <definedName name="DESC_CUENTA_BENEF">[18]Tablas!$AJ$2:$AJ$50</definedName>
    <definedName name="DESC_TIPO_CUENTA">[18]Tablas!$AM$2:$AM$5</definedName>
    <definedName name="DEVENGADO">#REF!</definedName>
    <definedName name="dfsgfds">#REF!</definedName>
    <definedName name="dir">'[19]Anexo 19_Capacitación Año1'!$H$5</definedName>
    <definedName name="disrate">#REF!</definedName>
    <definedName name="divisas">'[4]EVALUACIÓN ECONÓMICA'!#REF!</definedName>
    <definedName name="divisas2">'[2]EVALUACIÓN ECONÓMICA'!#REF!</definedName>
    <definedName name="divisas3">'[2]EVALUACIÓN ECONÓMICA'!#REF!</definedName>
    <definedName name="dp">[20]Listas!$C$1:$C$33</definedName>
    <definedName name="dsfgfdsg">#REF!</definedName>
    <definedName name="e">#REF!</definedName>
    <definedName name="ee">{"";"un";"dos";"tres";"cuatro";"cinco";"seis";"siete";"ocho";"nueve"}</definedName>
    <definedName name="ee_1">{"";"un";"dos";"tres";"cuatro";"cinco";"seis";"siete";"ocho";"nueve"}</definedName>
    <definedName name="ee_1_1">{"";"un";"dos";"tres";"cuatro";"cinco";"seis";"siete";"ocho";"nueve"}</definedName>
    <definedName name="ee_1_1_1">{"";"un";"dos";"tres";"cuatro";"cinco";"seis";"siete";"ocho";"nueve"}</definedName>
    <definedName name="ee_2">{"";"un";"dos";"tres";"cuatro";"cinco";"seis";"siete";"ocho";"nueve"}</definedName>
    <definedName name="eentre30_60">'[4]DATOS BÁSICOS'!#REF!</definedName>
    <definedName name="eentre60_120">'[4]DATOS BÁSICOS'!#REF!</definedName>
    <definedName name="eert">[21]Tabla8.Sostenimiento_Palma!$E$35</definedName>
    <definedName name="El_Bordo_Patia">#REF!</definedName>
    <definedName name="El_Proyecto_es_financiado">#REF!</definedName>
    <definedName name="emas120">'[4]DATOS BÁSICOS'!#REF!</definedName>
    <definedName name="emenos30">'[4]DATOS BÁSICOS'!#REF!</definedName>
    <definedName name="empezar">#REF!</definedName>
    <definedName name="Enfoque">#REF!</definedName>
    <definedName name="erewe">'[22]Cost. Prod HA.mensual'!#REF!</definedName>
    <definedName name="ertre">[21]Tabla8.Sostenimiento_Palma!$H$35</definedName>
    <definedName name="escenario1">#REF!</definedName>
    <definedName name="EspecieFinal">#REF!</definedName>
    <definedName name="Esquema_Ampliado">#REF!</definedName>
    <definedName name="Esquema_Industria">#REF!</definedName>
    <definedName name="Esquema_Resumido">#REF!</definedName>
    <definedName name="Esquema_Servicios">#REF!</definedName>
    <definedName name="Esquema_Servicios_Mens">'[8]Costos Antiguos'!#REF!</definedName>
    <definedName name="esquema_servicios_mens2">'[8]Costos Antiguos'!#REF!</definedName>
    <definedName name="Esquema_Simplificado">#REF!</definedName>
    <definedName name="Esquema_Simplificado_Mens">'[8]Costos Antiguos'!#REF!</definedName>
    <definedName name="esquema_simplificado_mens2">'[8]Costos Antiguos'!#REF!</definedName>
    <definedName name="EstaAID">[23]Tabla7.Establecimiento_Palma!#REF!</definedName>
    <definedName name="Estab">'[5]3.1_Establecimiento'!$E$36</definedName>
    <definedName name="Establ">#REF!</definedName>
    <definedName name="Establec">'[24]3.1_Establecimiento'!$E$36</definedName>
    <definedName name="EstaCom">[23]Tabla7.Establecimiento_Palma!#REF!</definedName>
    <definedName name="EstaCRE">[23]Tabla7.Establecimiento_Palma!#REF!</definedName>
    <definedName name="ETCR">#REF!</definedName>
    <definedName name="Exportable">'[2]DATOS BÁSICOS'!#REF!</definedName>
    <definedName name="ExportableSIN2">'[2]DATOS BÁSICOS'!#REF!</definedName>
    <definedName name="ExportableSIN3">'[2]DATOS BÁSICOS'!#REF!</definedName>
    <definedName name="ExportableSIN4">'[2]DATOS BÁSICOS'!#REF!</definedName>
    <definedName name="Fase">[16]Hoja2!$BI$2:$BI$5</definedName>
    <definedName name="FCL_Impr">#REF!</definedName>
    <definedName name="fdgdfgsdf">#REF!</definedName>
    <definedName name="fdgfdsgfds">#REF!</definedName>
    <definedName name="fdsgfdg">#REF!</definedName>
    <definedName name="fdsgfds">#REF!</definedName>
    <definedName name="fdsgfdsgfds">#REF!</definedName>
    <definedName name="fdsgsdfg">#REF!</definedName>
    <definedName name="fesf">[21]Tabla7.Establecimiento_Palma!#REF!</definedName>
    <definedName name="FF">#REF!</definedName>
    <definedName name="FF_Impr1">#REF!</definedName>
    <definedName name="FF_Impr2">#REF!</definedName>
    <definedName name="ffdsgfds">#REF!</definedName>
    <definedName name="fff">'[25]Cost. Prod HA.mensual'!#REF!</definedName>
    <definedName name="fgdg">#REF!</definedName>
    <definedName name="Fila1">'[2]DATOS BÁSICOS'!#REF!</definedName>
    <definedName name="Fila10">'[2]EVALUACIÓN ECONÓMICA'!#REF!</definedName>
    <definedName name="Fila1000">#REF!</definedName>
    <definedName name="Fila11">'[2]EVALUACIÓN FINANCIERA'!#REF!</definedName>
    <definedName name="Fila12">'[2]EVALUACIÓN FINANCIERA'!#REF!</definedName>
    <definedName name="Fila13">'[2]EVALUACIÓN FINANCIERA'!#REF!</definedName>
    <definedName name="Fila14">'[2]EVALUACIÓN FINANCIERA'!#REF!</definedName>
    <definedName name="Fila15">'[2]EVALUACIÓN FINANCIERA'!#REF!</definedName>
    <definedName name="Fila16">'[2]EVALUACIÓN FINANCIERA'!#REF!</definedName>
    <definedName name="Fila17">#REF!</definedName>
    <definedName name="Fila18">#REF!</definedName>
    <definedName name="Fila19">#REF!</definedName>
    <definedName name="Fila2">#REF!</definedName>
    <definedName name="Fila20">#REF!</definedName>
    <definedName name="Fila3">#REF!</definedName>
    <definedName name="Fila300">#REF!</definedName>
    <definedName name="Fila301">#REF!</definedName>
    <definedName name="Fila302">#REF!</definedName>
    <definedName name="Fila4">#REF!</definedName>
    <definedName name="Fila6">'[2]EVALUACIÓN ECONÓMICA'!#REF!</definedName>
    <definedName name="Fila7">'[2]EVALUACIÓN ECONÓMICA'!#REF!</definedName>
    <definedName name="Fila8">'[2]EVALUACIÓN ECONÓMICA'!#REF!</definedName>
    <definedName name="Fila9">'[2]EVALUACIÓN ECONÓMICA'!#REF!</definedName>
    <definedName name="FilaFinal2">'[4]INFORME EJECUTIVO'!#REF!</definedName>
    <definedName name="FilaMedia01">'[2]DATOS BÁSICOS'!#REF!</definedName>
    <definedName name="Financiacion_Iniciativa">#REF!</definedName>
    <definedName name="Financiacion_Proyecto">#REF!</definedName>
    <definedName name="FlujoNetoEconomico">'[4]EVALUACIÓN ECONÓMICA'!#REF!</definedName>
    <definedName name="FlujoNetoPrivado">'[4]EVALUACIÓN FINANCIERA'!#REF!</definedName>
    <definedName name="Fonseca">#REF!</definedName>
    <definedName name="Formula1">#REF!</definedName>
    <definedName name="Frecuencia">[26]Hoja2!$AF$2:$AF$9</definedName>
    <definedName name="GastosEsqAmpl_Impr1">#REF!</definedName>
    <definedName name="GastosEsqAmpl_Impr2">#REF!</definedName>
    <definedName name="GastosEsqSimpl_Impr">#REF!</definedName>
    <definedName name="gdsfgfds">#REF!</definedName>
    <definedName name="Genero">[27]Listas!$E$2:$E$3</definedName>
    <definedName name="gfdgfds">#REF!</definedName>
    <definedName name="gfdgsfdg">#REF!</definedName>
    <definedName name="gfdsgg">'[25]Cost. Prod HA.mensual'!#REF!</definedName>
    <definedName name="ghgf">#REF!</definedName>
    <definedName name="GILO">'[28]Costos Prod.'!#REF!</definedName>
    <definedName name="gilo2">'[28]Costos Prod.'!#REF!</definedName>
    <definedName name="gjhjg">'[8]Costos Antiguos'!#REF!</definedName>
    <definedName name="Graficos_Impr1">#REF!</definedName>
    <definedName name="Graficos_Impr2">#REF!</definedName>
    <definedName name="GranRangoTotal">'[2]EVALUACIÓN FINANCIERA'!$AC$19:$AF$19,'[2]EVALUACIÓN FINANCIERA'!$AC$28:$AF$31,'[2]EVALUACIÓN FINANCIERA'!$AC$36:$AF$39,'[2]EVALUACIÓN FINANCIERA'!$AC$41:$AF$42,'[2]EVALUACIÓN FINANCIERA'!$AC$44:$AF$49,'[2]EVALUACIÓN FINANCIERA'!$AC$53:$AF$55</definedName>
    <definedName name="GranRangoTotal1">'[2]EVALUACIÓN FINANCIERA'!$AC$59:$AF$60,'[2]EVALUACIÓN FINANCIERA'!$AC$75:$AF$75,'[2]EVALUACIÓN FINANCIERA'!$AC$82:$AF$82,'[2]EVALUACIÓN FINANCIERA'!$AC$84:$AF$85,'[2]EVALUACIÓN FINANCIERA'!$AC$91:$AF$91</definedName>
    <definedName name="GT_PA">#REF!</definedName>
    <definedName name="Guajira">#REF!</definedName>
    <definedName name="Guaviare">#REF!</definedName>
    <definedName name="HECTAREAS">[29]Bases!$B$7</definedName>
    <definedName name="hectareas1">'[30]Año 1 Final'!#REF!</definedName>
    <definedName name="HFGDHFDH">{"";"c";"dosc";"tresc";"cuatroc";"quin";"seisc";"setec";"ochoc";"novec"}&amp;"ient"</definedName>
    <definedName name="hgfh">'[21]PROJECT SUMMARY'!$C$8</definedName>
    <definedName name="hgfjghj">#REF!</definedName>
    <definedName name="hojax">'[8]Costos Antiguos'!#REF!</definedName>
    <definedName name="Icononzo">#REF!</definedName>
    <definedName name="ientre30_60">'[4]DATOS BÁSICOS'!#REF!</definedName>
    <definedName name="ientre60_120">'[4]DATOS BÁSICOS'!#REF!</definedName>
    <definedName name="imas120">'[4]DATOS BÁSICOS'!#REF!</definedName>
    <definedName name="imenos30">'[4]DATOS BÁSICOS'!#REF!</definedName>
    <definedName name="Impacto">'[2]DATOS BÁSICOS'!#REF!</definedName>
    <definedName name="IMPREV">#REF!</definedName>
    <definedName name="IMPREVISTO">#REF!</definedName>
    <definedName name="Ind4error">#REF!</definedName>
    <definedName name="Ind8error">#REF!</definedName>
    <definedName name="IndCE1">#REF!</definedName>
    <definedName name="IndCE10">#REF!</definedName>
    <definedName name="IndCE2">#REF!</definedName>
    <definedName name="IndCE3">#REF!</definedName>
    <definedName name="IndCE4">#REF!</definedName>
    <definedName name="IndCE5">#REF!</definedName>
    <definedName name="IndCE6">#REF!</definedName>
    <definedName name="IndCE7">#REF!</definedName>
    <definedName name="IndCE8">#REF!</definedName>
    <definedName name="IndCE9">#REF!</definedName>
    <definedName name="Indic_Impr">#REF!</definedName>
    <definedName name="indicador">'[2]DATOS BÁSICOS'!#REF!</definedName>
    <definedName name="Indicador15">[4]INDICADORES!#REF!</definedName>
    <definedName name="INFLACION">#REF!</definedName>
    <definedName name="inicial">'[2]DATOS BÁSICOS'!#REF!</definedName>
    <definedName name="Iniciativa_Productiva">#REF!</definedName>
    <definedName name="INSTITUCIONALIZACION_DEL_TERRITORIO">#REF!</definedName>
    <definedName name="Insumos">#REF!</definedName>
    <definedName name="INT.INDIGENA">#REF!</definedName>
    <definedName name="INTEGRACION_REGIONAL">#REF!</definedName>
    <definedName name="INTERES">#REF!</definedName>
    <definedName name="interes2">'[2]EVALUACIÓN ECONÓMICA'!#REF!</definedName>
    <definedName name="interes3">'[2]EVALUACIÓN ECONÓMICA'!#REF!</definedName>
    <definedName name="Inver_Impr1">#REF!</definedName>
    <definedName name="Inver_Impr2">#REF!</definedName>
    <definedName name="Ituango">#REF!</definedName>
    <definedName name="JORNAL">'[31]SABANA MODELO'!$B$12</definedName>
    <definedName name="KILMARACUYA">#REF!</definedName>
    <definedName name="KILPEPINO">'[32]Cost. Prod HA.mensual'!#REF!</definedName>
    <definedName name="KILTOTPIÑA">#REF!</definedName>
    <definedName name="La_Macarena">#REF!</definedName>
    <definedName name="La_Paz">#REF!</definedName>
    <definedName name="LISTA_USUARIOS_BOGOTA">#REF!</definedName>
    <definedName name="MACARENA_RIO_CAGUAN">#REF!</definedName>
    <definedName name="Maiz">[1]HOLANDA!$DY$7997</definedName>
    <definedName name="manodeobra">'[2]EVALUACIÓN ECONÓMICA'!#REF!</definedName>
    <definedName name="ManoDeObra1Operacion">'[4]EVALUACIÓN FINANCIERA'!#REF!</definedName>
    <definedName name="manodeobra2">'[2]EVALUACIÓN ECONÓMICA'!#REF!</definedName>
    <definedName name="ManoDeObra2Operacion">'[2]EVALUACIÓN FINANCIERA'!#REF!</definedName>
    <definedName name="manodeobra3">'[2]EVALUACIÓN ECONÓMICA'!#REF!</definedName>
    <definedName name="ManoDeObra3Operacion">'[4]EVALUACIÓN FINANCIERA'!#REF!</definedName>
    <definedName name="ManoDeObra4Operacion">'[2]EVALUACIÓN FINANCIERA'!#REF!</definedName>
    <definedName name="ManoDeObraProdCP">'[2]DATOS BÁSICOS'!#REF!</definedName>
    <definedName name="ManoDeObraProdSP">'[2]DATOS BÁSICOS'!#REF!</definedName>
    <definedName name="ManoDeObraProduccion">'[2]EVALUACIÓN FINANCIERA'!#REF!</definedName>
    <definedName name="MaterialesOperacion">'[4]EVALUACIÓN FINANCIERA'!#REF!</definedName>
    <definedName name="MaterialesProdCP">'[2]DATOS BÁSICOS'!#REF!</definedName>
    <definedName name="MaterialesProdSP">'[2]DATOS BÁSICOS'!#REF!</definedName>
    <definedName name="MaterialesProduccion">'[2]EVALUACIÓN FINANCIERA'!#REF!</definedName>
    <definedName name="Mecanismo_de_Formalización">[26]Hoja2!$AM$2:$AM$9</definedName>
    <definedName name="Mesetas">#REF!</definedName>
    <definedName name="Meta">#REF!</definedName>
    <definedName name="MetrosConstruidos">'[2]DATOS BÁSICOS'!#REF!</definedName>
    <definedName name="MIDAS1">'[4]EVALUACIÓN FINANCIERA'!#REF!</definedName>
    <definedName name="Miranda">#REF!</definedName>
    <definedName name="Modalidad">[27]Listas!$H$2:$H$4</definedName>
    <definedName name="Moneda">'[4]EVALUACIÓN FINANCIERA'!#REF!</definedName>
    <definedName name="Montañita">#REF!</definedName>
    <definedName name="MONTES_DE_MARIA">#REF!</definedName>
    <definedName name="Municipio">#REF!</definedName>
    <definedName name="N._de_Santander">#REF!</definedName>
    <definedName name="Nariño">#REF!</definedName>
    <definedName name="NiIdea">'[8]Costos Antiguos'!#REF!</definedName>
    <definedName name="NOMBRE">'[2]DATOS BÁSICOS'!#REF!</definedName>
    <definedName name="Nombre_entidad_proceso_de_formación">#REF!</definedName>
    <definedName name="NUDO_DE_PARAMILLO">#REF!</definedName>
    <definedName name="NumeroDeArboles">#REF!</definedName>
    <definedName name="NumeroDeEspecies">#REF!</definedName>
    <definedName name="NumeroDeProductos">#REF!</definedName>
    <definedName name="NumeroDeSubproductos">#REF!</definedName>
    <definedName name="OD">#REF!</definedName>
    <definedName name="otros2">'[2]EVALUACIÓN ECONÓMICA'!#REF!</definedName>
    <definedName name="otros3">'[2]EVALUACIÓN ECONÓMICA'!#REF!</definedName>
    <definedName name="OtrosIndicadores">[2]INDICADORES!#REF!</definedName>
    <definedName name="paraexp">#REF!</definedName>
    <definedName name="PARTICIPACION_Y_BUEN_GOBIERNO">#REF!</definedName>
    <definedName name="pe">'[33]Costos Prod.'!#REF!</definedName>
    <definedName name="PEDRO">'[33]Costos Prod.'!#REF!</definedName>
    <definedName name="Período">'[11]DATOS BÁSICOS'!$H$21</definedName>
    <definedName name="PILAR">#REF!</definedName>
    <definedName name="Planadas">#REF!</definedName>
    <definedName name="PRESTAMO">#REF!</definedName>
    <definedName name="Primario">#REF!</definedName>
    <definedName name="PrimerProducto">'[2]DATOS BÁSICOS'!#REF!</definedName>
    <definedName name="privada1">'[2]EVALUACIÓN FINANCIERA'!#REF!</definedName>
    <definedName name="privada2">'[2]EVALUACIÓN FINANCIERA'!#REF!</definedName>
    <definedName name="privada3">'[2]EVALUACIÓN FINANCIERA'!#REF!</definedName>
    <definedName name="ProduccionAgroforestal">'[2]DATOS BÁSICOS'!#REF!</definedName>
    <definedName name="ProduccionAgropecuaria">'[2]DATOS BÁSICOS'!#REF!</definedName>
    <definedName name="ProduccionPecuaria">'[2]DATOS BÁSICOS'!#REF!</definedName>
    <definedName name="ProduccionSubProductos">'[2]DATOS BÁSICOS'!#REF!</definedName>
    <definedName name="producto">#REF!</definedName>
    <definedName name="producto2">#REF!</definedName>
    <definedName name="producto3">#REF!</definedName>
    <definedName name="ProductoArtFinal">#REF!</definedName>
    <definedName name="ProductoFinal">#REF!</definedName>
    <definedName name="ProductoInicial">#REF!</definedName>
    <definedName name="Productox">#REF!</definedName>
    <definedName name="Proyecto_Productivo">#REF!</definedName>
    <definedName name="Puerto_Asis">#REF!</definedName>
    <definedName name="Putumayo">#REF!</definedName>
    <definedName name="PYG_Impr">#REF!</definedName>
    <definedName name="qr">[21]Tabla7.Establecimiento_Palma!#REF!</definedName>
    <definedName name="Quincenas">{"";"diez";"once";"doce";"trece";"catorce";"quince"}&amp;" "</definedName>
    <definedName name="Quincenas_1">{"";"diez";"once";"doce";"trece";"catorce";"quince"}&amp;" "</definedName>
    <definedName name="Quincenas_1_1">{"";"diez";"once";"doce";"trece";"catorce";"quince"}&amp;" "</definedName>
    <definedName name="RANGOS">#REF!</definedName>
    <definedName name="RANGOS2">#REF!</definedName>
    <definedName name="Raño1">[23]Tabla8.Sostenimiento_Palma!$D$50</definedName>
    <definedName name="Raño2">[23]Tabla8.Sostenimiento_Palma!$E$50</definedName>
    <definedName name="Raño3">[23]Tabla8.Sostenimiento_Palma!$F$50</definedName>
    <definedName name="Raño4">[23]Tabla8.Sostenimiento_Palma!$G$50</definedName>
    <definedName name="RCA">#REF!</definedName>
    <definedName name="RECOLECCION">#REF!</definedName>
    <definedName name="Regimen">[26]Hoja2!$AO$2:$AO$16</definedName>
    <definedName name="REGIONES">#REF!</definedName>
    <definedName name="Remedios">#REF!</definedName>
    <definedName name="rewr">'[8]Costos Antiguos'!#REF!</definedName>
    <definedName name="RINFERIOR">#REF!</definedName>
    <definedName name="Rio_Sucio">#REF!</definedName>
    <definedName name="RPA">#REF!</definedName>
    <definedName name="rpcAIU">'[2]EVALUACIÓN ECONÓMICA'!#REF!</definedName>
    <definedName name="rpcconimpuestos">'[11]EVALUACIÓN ECONÓMICA'!$H$9</definedName>
    <definedName name="RPCDivisa2">'[2]EVALUACIÓN ECONÓMICA'!#REF!</definedName>
    <definedName name="RPCDivisa3">'[2]EVALUACIÓN ECONÓMICA'!#REF!</definedName>
    <definedName name="rpcinsumos">'[4]EVALUACIÓN ECONÓMICA'!#REF!</definedName>
    <definedName name="rpcinsumosntci">'[4]EVALUACIÓN ECONÓMICA'!#REF!</definedName>
    <definedName name="RPCManodeobra2">'[2]EVALUACIÓN ECONÓMICA'!#REF!</definedName>
    <definedName name="RPCManodeobra3">'[2]EVALUACIÓN ECONÓMICA'!#REF!</definedName>
    <definedName name="rpcnocalrural">'[2]EVALUACIÓN ECONÓMICA'!#REF!</definedName>
    <definedName name="rpcnotransables">'[4]EVALUACIÓN ECONÓMICA'!#REF!</definedName>
    <definedName name="rpcsemicalificada">'[2]EVALUACIÓN ECONÓMICA'!#REF!</definedName>
    <definedName name="rpcsinimpuestos">'[11]EVALUACIÓN ECONÓMICA'!$H$10</definedName>
    <definedName name="rpcterrenos">'[2]EVALUACIÓN ECONÓMICA'!#REF!</definedName>
    <definedName name="rpctransporte">'[2]EVALUACIÓN ECONÓMICA'!#REF!</definedName>
    <definedName name="RPP">#REF!</definedName>
    <definedName name="rrerew">'[8]Costos Antiguos'!#REF!</definedName>
    <definedName name="RSA">#REF!</definedName>
    <definedName name="RSUPERIOR">#REF!</definedName>
    <definedName name="RTA">#REF!</definedName>
    <definedName name="S">#REF!</definedName>
    <definedName name="S_I_A1">'[5]3.2_Sostenim.'!$E$41</definedName>
    <definedName name="S_I_A2">'[5]3.2_Sostenim.'!$H$41</definedName>
    <definedName name="S_I_A3">'[5]3.2_Sostenim.'!$K$41</definedName>
    <definedName name="S_MO_A1">'[5]3.2_Sostenim.'!$E$40</definedName>
    <definedName name="S_MO_A2">'[5]3.2_Sostenim.'!$H$40</definedName>
    <definedName name="S_MO_A3">'[5]3.2_Sostenim.'!$K$40</definedName>
    <definedName name="San_Jose_del_Guaviare">#REF!</definedName>
    <definedName name="San_Vicente">#REF!</definedName>
    <definedName name="Sector">[16]Hoja2!$BD$2:$BD$4</definedName>
    <definedName name="Secundario">#REF!</definedName>
    <definedName name="sel10a">'[2]EVALUACIÓN ECONÓMICA'!#REF!</definedName>
    <definedName name="sel11a">'[2]EVALUACIÓN ECONÓMICA'!#REF!</definedName>
    <definedName name="sel12a">'[2]EVALUACIÓN ECONÓMICA'!#REF!</definedName>
    <definedName name="sel21a">'[4]EVALUACIÓN FINANCIERA'!#REF!</definedName>
    <definedName name="sel3a">'[4]EVALUACIÓN FINANCIERA'!#REF!</definedName>
    <definedName name="sel4a">'[4]EVALUACIÓN ECONÓMICA'!#REF!</definedName>
    <definedName name="sel9a">'[4]EVALUACIÓN ECONÓMICA'!#REF!</definedName>
    <definedName name="SelColumna0">'[4]DATOS BÁSICOS'!$F$133:$F$300,'[4]DATOS BÁSICOS'!$F$301:$F$343</definedName>
    <definedName name="SelColumnaPorcentajes">[2]INDICADORES!$F$37:$F$40,[2]INDICADORES!$F$43:$F$49</definedName>
    <definedName name="SelColumnaValores">[2]INDICADORES!$E$37:$E$40,[2]INDICADORES!$E$43:$E$49</definedName>
    <definedName name="selcomponente">'[4]EVALUACIÓN FINANCIERA'!#REF!</definedName>
    <definedName name="seldestino">'[2]EVALUACIÓN ECONÓMICA'!#REF!</definedName>
    <definedName name="selec1">#REF!</definedName>
    <definedName name="selección2">#REF!</definedName>
    <definedName name="selección3">#REF!</definedName>
    <definedName name="selespeciecon">'[2]DATOS BÁSICOS'!#REF!,'[2]DATOS BÁSICOS'!#REF!,'[2]DATOS BÁSICOS'!#REF!,'[2]DATOS BÁSICOS'!#REF!</definedName>
    <definedName name="selespeciesin">'[2]DATOS BÁSICOS'!#REF!,'[2]DATOS BÁSICOS'!#REF!,'[2]DATOS BÁSICOS'!#REF!,'[2]DATOS BÁSICOS'!#REF!</definedName>
    <definedName name="selfuente">'[2]DATOS BÁSICOS'!#REF!,'[2]DATOS BÁSICOS'!#REF!,'[2]DATOS BÁSICOS'!#REF!</definedName>
    <definedName name="selingresos">'[4]EVALUACIÓN FINANCIERA'!#REF!</definedName>
    <definedName name="selproductoartcon">'[2]DATOS BÁSICOS'!#REF!,'[2]DATOS BÁSICOS'!#REF!,'[2]DATOS BÁSICOS'!#REF!,'[2]DATOS BÁSICOS'!#REF!</definedName>
    <definedName name="selproductoartsin">'[2]DATOS BÁSICOS'!#REF!,'[2]DATOS BÁSICOS'!#REF!,'[2]DATOS BÁSICOS'!#REF!,'[2]DATOS BÁSICOS'!#REF!</definedName>
    <definedName name="selproductocon">'[2]DATOS BÁSICOS'!#REF!,'[2]DATOS BÁSICOS'!#REF!,'[2]DATOS BÁSICOS'!#REF!,'[2]DATOS BÁSICOS'!#REF!</definedName>
    <definedName name="selproductosin">'[2]DATOS BÁSICOS'!#REF!,'[2]DATOS BÁSICOS'!#REF!,'[2]DATOS BÁSICOS'!#REF!,'[2]DATOS BÁSICOS'!#REF!</definedName>
    <definedName name="selsubproductocon">'[2]DATOS BÁSICOS'!#REF!,'[2]DATOS BÁSICOS'!#REF!,'[2]DATOS BÁSICOS'!#REF!,'[2]DATOS BÁSICOS'!#REF!</definedName>
    <definedName name="selsubproductosin">'[2]DATOS BÁSICOS'!#REF!,'[2]DATOS BÁSICOS'!#REF!,'[2]DATOS BÁSICOS'!#REF!,'[2]DATOS BÁSICOS'!#REF!</definedName>
    <definedName name="selTotal">'[2]EVALUACIÓN FINANCIERA'!$AG$18:$AG$20,'[2]EVALUACIÓN FINANCIERA'!$AG$28:$AG$32,'[2]EVALUACIÓN FINANCIERA'!$AG$35:$AG$50,'[2]EVALUACIÓN FINANCIERA'!$AG$53:$AG$56,'[2]EVALUACIÓN FINANCIERA'!$AG$59:$AG$61,'[2]EVALUACIÓN FINANCIERA'!$AG$63</definedName>
    <definedName name="SelTotal01">'[4]DATOS BÁSICOS'!$AC$283:$AC$286,'[4]DATOS BÁSICOS'!$AC$288:$AC$290</definedName>
    <definedName name="SelTotal02">'[4]DATOS BÁSICOS'!$AC$297:$AC$299,'[4]DATOS BÁSICOS'!$AC$293:$AC$294,'[4]DATOS BÁSICOS'!$AC$303:$AC$343</definedName>
    <definedName name="selTotal1">'[2]EVALUACIÓN FINANCIERA'!$AG$70,'[2]EVALUACIÓN FINANCIERA'!$AG$72:$AG$76,'[2]EVALUACIÓN FINANCIERA'!$AG$78,'[2]EVALUACIÓN FINANCIERA'!$AG$80:$AG$86,'[2]EVALUACIÓN FINANCIERA'!$AG$88,'[2]EVALUACIÓN FINANCIERA'!$AG$90:$AG$92</definedName>
    <definedName name="selTotal2">'[2]EVALUACIÓN ECONÓMICA'!$AG$22:$AG$24,'[2]EVALUACIÓN ECONÓMICA'!$AG$31:$AG$35,'[2]EVALUACIÓN ECONÓMICA'!$AG$38:$AG$53,'[2]EVALUACIÓN ECONÓMICA'!$AG$55:$AG$58,'[2]EVALUACIÓN ECONÓMICA'!$AG$60</definedName>
    <definedName name="selTotal3">'[2]EVALUACIÓN ECONÓMICA'!$AG$66:$AG$67,'[2]EVALUACIÓN ECONÓMICA'!$AG$69:$AG$71,'[2]EVALUACIÓN ECONÓMICA'!$AG$74:$AG$76</definedName>
    <definedName name="selVP">'[2]EVALUACIÓN FINANCIERA'!$AH$18:$AH$20,'[2]EVALUACIÓN FINANCIERA'!$AH$28:$AH$32,'[2]EVALUACIÓN FINANCIERA'!$AH$35:$AH$50,'[2]EVALUACIÓN FINANCIERA'!$AH$53:$AH$56,'[2]EVALUACIÓN FINANCIERA'!$AH$59:$AH$61,'[2]EVALUACIÓN FINANCIERA'!$AH$63</definedName>
    <definedName name="SelVP0">'[4]DATOS BÁSICOS'!$AD$283:$AD$286,'[4]DATOS BÁSICOS'!$AD$288:$AD$290,'[4]DATOS BÁSICOS'!$AD$292:$AD$294,'[4]DATOS BÁSICOS'!$AD$297:$AD$299</definedName>
    <definedName name="selVP1">'[2]EVALUACIÓN FINANCIERA'!$AH$70,'[2]EVALUACIÓN FINANCIERA'!$AH$72:$AH$76,'[2]EVALUACIÓN FINANCIERA'!$AH$78,'[2]EVALUACIÓN FINANCIERA'!$AH$80:$AH$86,'[2]EVALUACIÓN FINANCIERA'!$AH$88,'[2]EVALUACIÓN FINANCIERA'!$AH$90:$AH$92</definedName>
    <definedName name="sely">'[2]DATOS BÁSICOS'!#REF!</definedName>
    <definedName name="sencount" hidden="1">1</definedName>
    <definedName name="Servicios">#REF!</definedName>
    <definedName name="ServiciosMes">'[34]Costos Antiguos'!#REF!</definedName>
    <definedName name="sgfd">#REF!</definedName>
    <definedName name="Siem_A1">#REF!</definedName>
    <definedName name="Siem_A2">#REF!</definedName>
    <definedName name="Siem_A3">#REF!</definedName>
    <definedName name="Siem_A4">#REF!</definedName>
    <definedName name="Siem_A5">#REF!</definedName>
    <definedName name="SISTEMATIZA">#REF!</definedName>
    <definedName name="Socioeconómica1">'[2]EVALUACIÓN ECONÓMICA'!#REF!</definedName>
    <definedName name="Socioeconómica2">'[2]EVALUACIÓN ECONÓMICA'!#REF!</definedName>
    <definedName name="Socioeconomica3">'[2]EVALUACIÓN ECONÓMICA'!#REF!</definedName>
    <definedName name="Socioeconómica3">'[2]EVALUACIÓN ECONÓMICA'!#REF!</definedName>
    <definedName name="Sost1">#REF!</definedName>
    <definedName name="Sost2">#REF!</definedName>
    <definedName name="Sost3">#REF!</definedName>
    <definedName name="Sost4">#REF!</definedName>
    <definedName name="sostststtsts">[35]Tabla8.Sostenimiento_Palma!$E$32</definedName>
    <definedName name="SubproductoFinal">#REF!</definedName>
    <definedName name="SUPERIOR">#REF!</definedName>
    <definedName name="Supuestos_Impr1">#REF!</definedName>
    <definedName name="Supuestos_Impr2">#REF!</definedName>
    <definedName name="Supuestos_Impr3">#REF!</definedName>
    <definedName name="t">'[36]Costos Antiguos'!#REF!</definedName>
    <definedName name="TABLA_RETEFUENTE">#REF!</definedName>
    <definedName name="Tasax">#REF!</definedName>
    <definedName name="TC">#REF!</definedName>
    <definedName name="tdsinfin">'[4]DATOS BÁSICOS'!#REF!</definedName>
    <definedName name="Terciario">#REF!</definedName>
    <definedName name="Tesoreria_Impr2">#REF!</definedName>
    <definedName name="Tesoreria_Impr3">#REF!</definedName>
    <definedName name="TFAGUA">#REF!</definedName>
    <definedName name="Tibu">#REF!</definedName>
    <definedName name="Tierra_Alta">#REF!</definedName>
    <definedName name="Tipo">'[2]DATOS BÁSICOS'!#REF!</definedName>
    <definedName name="Tipo_de_actor">#REF!</definedName>
    <definedName name="Tipo_de_Emprendimiento">#REF!</definedName>
    <definedName name="Tipo_de_Financiacion">#REF!</definedName>
    <definedName name="tipo_de_organización">[37]Hoja2!$BK$2:$BK$4</definedName>
    <definedName name="Tipo_de_recurso">#REF!</definedName>
    <definedName name="Tipo_tenencia_de_tierra">[26]Hoja2!$AK$2:$AK$11</definedName>
    <definedName name="TipoDocumento">[27]Listas!$C$2:$C$4</definedName>
    <definedName name="Titulo02">'[2]DATOS BÁSICOS'!#REF!</definedName>
    <definedName name="TODO">#REF!</definedName>
    <definedName name="Tolima">#REF!</definedName>
    <definedName name="Total1">'[4]EVALUACIÓN ECONÓMICA'!#REF!</definedName>
    <definedName name="Total1a">'[2]EVALUACIÓN ECONÓMICA'!#REF!</definedName>
    <definedName name="Total1ap">'[2]EVALUACIÓN FINANCIERA'!#REF!</definedName>
    <definedName name="Total2">'[2]EVALUACIÓN ECONÓMICA'!#REF!</definedName>
    <definedName name="Total2a">'[2]EVALUACIÓN ECONÓMICA'!#REF!</definedName>
    <definedName name="Total2ap">'[2]EVALUACIÓN FINANCIERA'!#REF!</definedName>
    <definedName name="Total3">'[2]EVALUACIÓN ECONÓMICA'!#REF!</definedName>
    <definedName name="Total3a">'[2]EVALUACIÓN ECONÓMICA'!#REF!</definedName>
    <definedName name="Total3ap">'[2]EVALUACIÓN FINANCIERA'!#REF!</definedName>
    <definedName name="TotalCostos">'[2]EVALUACIÓN FINANCIERA'!#REF!</definedName>
    <definedName name="TotalCostosEconomicos">'[4]EVALUACIÓN ECONÓMICA'!#REF!</definedName>
    <definedName name="TotalCostosIncrementales">'[2]DATOS BÁSICOS'!#REF!</definedName>
    <definedName name="TotalCostosPrivados">'[4]EVALUACIÓN FINANCIERA'!#REF!</definedName>
    <definedName name="TotalIngresosEconomicos">'[4]EVALUACIÓN ECONÓMICA'!#REF!</definedName>
    <definedName name="TotalMIDAS">'[11]DATOS BÁSICOS'!$H$64</definedName>
    <definedName name="TotalPreciosCuenta1">'[2]EVALUACIÓN ECONÓMICA'!#REF!</definedName>
    <definedName name="TotalPreciosCuenta2">'[2]EVALUACIÓN ECONÓMICA'!#REF!</definedName>
    <definedName name="TotalPreciosCuenta3">'[2]EVALUACIÓN ECONÓMICA'!#REF!</definedName>
    <definedName name="TotalProduccion">'[2]DATOS BÁSICOS'!#REF!</definedName>
    <definedName name="TOTTOMATE">#REF!</definedName>
    <definedName name="TRANSPORTE">[38]SABANA!#REF!</definedName>
    <definedName name="tret">[21]Tabla8.Sostenimiento_Palma!$K$35</definedName>
    <definedName name="TRM">#REF!</definedName>
    <definedName name="Tumaco">#REF!</definedName>
    <definedName name="TVAGUA">#REF!</definedName>
    <definedName name="ty">#REF!</definedName>
    <definedName name="Ubicación">#REF!</definedName>
    <definedName name="UltimaEspecie">'[2]DATOS BÁSICOS'!#REF!</definedName>
    <definedName name="UltimaEspecieCon">'[2]DATOS BÁSICOS'!#REF!</definedName>
    <definedName name="UltimaEspecieSin">'[2]DATOS BÁSICOS'!#REF!</definedName>
    <definedName name="UltimoProducto">'[2]DATOS BÁSICOS'!#REF!</definedName>
    <definedName name="UltimoProductoArt">'[2]DATOS BÁSICOS'!#REF!</definedName>
    <definedName name="UltimoProductoArtCon">'[2]DATOS BÁSICOS'!#REF!</definedName>
    <definedName name="UltimoProductoArtPri">'[2]EVALUACIÓN FINANCIERA'!#REF!</definedName>
    <definedName name="UltimoProductoArtSE">'[2]EVALUACIÓN ECONÓMICA'!#REF!</definedName>
    <definedName name="UltimoProductoArtSin">'[2]DATOS BÁSICOS'!#REF!</definedName>
    <definedName name="UltimoProductoCon">'[2]DATOS BÁSICOS'!#REF!</definedName>
    <definedName name="UltimoProductoSin">'[2]DATOS BÁSICOS'!#REF!</definedName>
    <definedName name="UltimoSubproducto">'[2]DATOS BÁSICOS'!#REF!</definedName>
    <definedName name="UltimoSubproductoCon">'[2]DATOS BÁSICOS'!#REF!</definedName>
    <definedName name="UltimoSubproductoPri">'[2]EVALUACIÓN FINANCIERA'!#REF!</definedName>
    <definedName name="UltimoSubproductoSE">'[2]EVALUACIÓN ECONÓMICA'!#REF!</definedName>
    <definedName name="UltimoSubproductoSin">'[2]DATOS BÁSICOS'!#REF!</definedName>
    <definedName name="Unida_del_área">[26]Hoja2!$AD$2:$AD$5</definedName>
    <definedName name="Unidad_de_Producción">[26]Hoja2!$AI$2:$AI$7</definedName>
    <definedName name="Unidades">{"";"un";"dos";"tres";"cuatro";"cinco";"seis";"siete";"ocho";"nueve"}</definedName>
    <definedName name="Unidades_1">{"";"un";"dos";"tres";"cuatro";"cinco";"seis";"siete";"ocho";"nueve"}</definedName>
    <definedName name="Unidades_1_1">{"";"un";"dos";"tres";"cuatro";"cinco";"seis";"siete";"ocho";"nueve"}</definedName>
    <definedName name="vanp">'[11]EVALUACIÓN FINANCIERA'!$D$102</definedName>
    <definedName name="variacionespecie">#REF!</definedName>
    <definedName name="variacioninteres">#REF!</definedName>
    <definedName name="variacioninteres2">#REF!</definedName>
    <definedName name="variacioninteres3">#REF!</definedName>
    <definedName name="variacionmonto2">#REF!</definedName>
    <definedName name="variacionmonto3">#REF!</definedName>
    <definedName name="variacionpoblacion2">#REF!</definedName>
    <definedName name="variacionpoblacion3">#REF!</definedName>
    <definedName name="variacionproducto11">#REF!</definedName>
    <definedName name="variacionproducto2">#REF!</definedName>
    <definedName name="variacionproducto21">#REF!</definedName>
    <definedName name="variacionproducto3">#REF!</definedName>
    <definedName name="variacionproducto31">#REF!</definedName>
    <definedName name="variacionproducto41">#REF!</definedName>
    <definedName name="variacionproducto51">#REF!</definedName>
    <definedName name="VENTAKILO">#REF!</definedName>
    <definedName name="Ventas_Impr">#REF!</definedName>
    <definedName name="Vigia_del_Fuerte">#REF!</definedName>
    <definedName name="Vista_Hermosa">#REF!</definedName>
    <definedName name="vpcp">'[11]EVALUACIÓN FINANCIERA'!$D$101</definedName>
    <definedName name="vpcp2">'[2]EVALUACIÓN FINANCIERA'!#REF!</definedName>
    <definedName name="vpcp3">'[2]EVALUACIÓN FINANCIERA'!#REF!</definedName>
    <definedName name="vpcs2">'[2]EVALUACIÓN ECONÓMICA'!#REF!</definedName>
    <definedName name="vpcs3">'[2]EVALUACIÓN ECONÓMICA'!#REF!</definedName>
    <definedName name="vpcsx">#REF!</definedName>
    <definedName name="vpmoncf">'[11]EVALUACIÓN FINANCIERA'!$K$105</definedName>
    <definedName name="WW">{"";"un";"dos";"tres";"cuatro";"cinco";"seis";"siete";"ocho";"nueve"}</definedName>
    <definedName name="wwç">'[10]Datos Base del Proyecto'!$D$5</definedName>
    <definedName name="x">#REF!</definedName>
    <definedName name="XXX">{"";"c";"dosc";"tresc";"cuatroc";"quin";"seisc";"setec";"ochoc";"novec"}&amp;"ient"</definedName>
    <definedName name="XXX_1">{"";"c";"dosc";"tresc";"cuatroc";"quin";"seisc";"setec";"ochoc";"novec"}&amp;"ient"</definedName>
    <definedName name="y">#REF!</definedName>
    <definedName name="z">{"";"diez";"once";"doce";"trece";"catorce";"quince"}&amp;" "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2" i="1" l="1"/>
  <c r="I192" i="1"/>
  <c r="H192" i="1"/>
  <c r="G192" i="1"/>
  <c r="F192" i="1"/>
  <c r="E192" i="1"/>
  <c r="E207" i="1" s="1"/>
  <c r="P191" i="1"/>
  <c r="Q191" i="1" s="1"/>
  <c r="O191" i="1"/>
  <c r="Q190" i="1"/>
  <c r="R190" i="1" s="1"/>
  <c r="P190" i="1"/>
  <c r="O190" i="1"/>
  <c r="P189" i="1"/>
  <c r="Q189" i="1" s="1"/>
  <c r="O189" i="1"/>
  <c r="Q188" i="1"/>
  <c r="R188" i="1" s="1"/>
  <c r="P188" i="1"/>
  <c r="O188" i="1"/>
  <c r="P187" i="1"/>
  <c r="Q187" i="1" s="1"/>
  <c r="O187" i="1"/>
  <c r="Q186" i="1"/>
  <c r="R186" i="1" s="1"/>
  <c r="P186" i="1"/>
  <c r="O186" i="1"/>
  <c r="P185" i="1"/>
  <c r="Q185" i="1" s="1"/>
  <c r="O185" i="1"/>
  <c r="Q184" i="1"/>
  <c r="R184" i="1" s="1"/>
  <c r="P184" i="1"/>
  <c r="O184" i="1"/>
  <c r="P183" i="1"/>
  <c r="Q183" i="1" s="1"/>
  <c r="O183" i="1"/>
  <c r="Q182" i="1"/>
  <c r="R182" i="1" s="1"/>
  <c r="P182" i="1"/>
  <c r="O182" i="1"/>
  <c r="P181" i="1"/>
  <c r="Q181" i="1" s="1"/>
  <c r="O181" i="1"/>
  <c r="Q180" i="1"/>
  <c r="R180" i="1" s="1"/>
  <c r="P180" i="1"/>
  <c r="O180" i="1"/>
  <c r="P179" i="1"/>
  <c r="Q179" i="1" s="1"/>
  <c r="O179" i="1"/>
  <c r="Q178" i="1"/>
  <c r="R178" i="1" s="1"/>
  <c r="P178" i="1"/>
  <c r="O178" i="1"/>
  <c r="P177" i="1"/>
  <c r="Q177" i="1" s="1"/>
  <c r="O177" i="1"/>
  <c r="Q176" i="1"/>
  <c r="R176" i="1" s="1"/>
  <c r="P176" i="1"/>
  <c r="O176" i="1"/>
  <c r="P175" i="1"/>
  <c r="Q175" i="1" s="1"/>
  <c r="O175" i="1"/>
  <c r="R175" i="1" s="1"/>
  <c r="Q174" i="1"/>
  <c r="R174" i="1" s="1"/>
  <c r="P174" i="1"/>
  <c r="O174" i="1"/>
  <c r="P173" i="1"/>
  <c r="Q173" i="1" s="1"/>
  <c r="O173" i="1"/>
  <c r="Q172" i="1"/>
  <c r="R172" i="1" s="1"/>
  <c r="P172" i="1"/>
  <c r="O172" i="1"/>
  <c r="P171" i="1"/>
  <c r="Q171" i="1" s="1"/>
  <c r="O171" i="1"/>
  <c r="Q170" i="1"/>
  <c r="R170" i="1" s="1"/>
  <c r="P170" i="1"/>
  <c r="O170" i="1"/>
  <c r="P169" i="1"/>
  <c r="Q169" i="1" s="1"/>
  <c r="O169" i="1"/>
  <c r="Q168" i="1"/>
  <c r="R168" i="1" s="1"/>
  <c r="P168" i="1"/>
  <c r="O168" i="1"/>
  <c r="P167" i="1"/>
  <c r="Q167" i="1" s="1"/>
  <c r="O167" i="1"/>
  <c r="R167" i="1" s="1"/>
  <c r="Q166" i="1"/>
  <c r="R166" i="1" s="1"/>
  <c r="P166" i="1"/>
  <c r="O166" i="1"/>
  <c r="P165" i="1"/>
  <c r="Q165" i="1" s="1"/>
  <c r="O165" i="1"/>
  <c r="Q164" i="1"/>
  <c r="R164" i="1" s="1"/>
  <c r="P164" i="1"/>
  <c r="O164" i="1"/>
  <c r="P163" i="1"/>
  <c r="Q163" i="1" s="1"/>
  <c r="O163" i="1"/>
  <c r="R163" i="1" s="1"/>
  <c r="Q162" i="1"/>
  <c r="R162" i="1" s="1"/>
  <c r="P162" i="1"/>
  <c r="O162" i="1"/>
  <c r="P161" i="1"/>
  <c r="Q161" i="1" s="1"/>
  <c r="O161" i="1"/>
  <c r="Q160" i="1"/>
  <c r="R160" i="1" s="1"/>
  <c r="P160" i="1"/>
  <c r="O160" i="1"/>
  <c r="P159" i="1"/>
  <c r="Q159" i="1" s="1"/>
  <c r="O159" i="1"/>
  <c r="R159" i="1" s="1"/>
  <c r="Q158" i="1"/>
  <c r="R158" i="1" s="1"/>
  <c r="P158" i="1"/>
  <c r="O158" i="1"/>
  <c r="P157" i="1"/>
  <c r="Q157" i="1" s="1"/>
  <c r="O157" i="1"/>
  <c r="Q156" i="1"/>
  <c r="R156" i="1" s="1"/>
  <c r="P156" i="1"/>
  <c r="O156" i="1"/>
  <c r="P155" i="1"/>
  <c r="Q155" i="1" s="1"/>
  <c r="O155" i="1"/>
  <c r="Q154" i="1"/>
  <c r="R154" i="1" s="1"/>
  <c r="P154" i="1"/>
  <c r="O154" i="1"/>
  <c r="P153" i="1"/>
  <c r="Q153" i="1" s="1"/>
  <c r="O153" i="1"/>
  <c r="Q152" i="1"/>
  <c r="R152" i="1" s="1"/>
  <c r="P152" i="1"/>
  <c r="O152" i="1"/>
  <c r="P151" i="1"/>
  <c r="Q151" i="1" s="1"/>
  <c r="O151" i="1"/>
  <c r="R151" i="1" s="1"/>
  <c r="Q150" i="1"/>
  <c r="R150" i="1" s="1"/>
  <c r="P150" i="1"/>
  <c r="O150" i="1"/>
  <c r="P149" i="1"/>
  <c r="Q149" i="1" s="1"/>
  <c r="O149" i="1"/>
  <c r="Q148" i="1"/>
  <c r="R148" i="1" s="1"/>
  <c r="P148" i="1"/>
  <c r="O148" i="1"/>
  <c r="P147" i="1"/>
  <c r="Q147" i="1" s="1"/>
  <c r="O147" i="1"/>
  <c r="R147" i="1" s="1"/>
  <c r="Q146" i="1"/>
  <c r="R146" i="1" s="1"/>
  <c r="P146" i="1"/>
  <c r="O146" i="1"/>
  <c r="P145" i="1"/>
  <c r="Q145" i="1" s="1"/>
  <c r="O145" i="1"/>
  <c r="Q144" i="1"/>
  <c r="R144" i="1" s="1"/>
  <c r="P144" i="1"/>
  <c r="O144" i="1"/>
  <c r="P143" i="1"/>
  <c r="Q143" i="1" s="1"/>
  <c r="O143" i="1"/>
  <c r="R143" i="1" s="1"/>
  <c r="Q142" i="1"/>
  <c r="R142" i="1" s="1"/>
  <c r="P142" i="1"/>
  <c r="O142" i="1"/>
  <c r="P141" i="1"/>
  <c r="Q141" i="1" s="1"/>
  <c r="O141" i="1"/>
  <c r="Q140" i="1"/>
  <c r="R140" i="1" s="1"/>
  <c r="P140" i="1"/>
  <c r="O140" i="1"/>
  <c r="P139" i="1"/>
  <c r="Q139" i="1" s="1"/>
  <c r="O139" i="1"/>
  <c r="Q138" i="1"/>
  <c r="R138" i="1" s="1"/>
  <c r="P138" i="1"/>
  <c r="O138" i="1"/>
  <c r="P137" i="1"/>
  <c r="Q137" i="1" s="1"/>
  <c r="O137" i="1"/>
  <c r="Q136" i="1"/>
  <c r="R136" i="1" s="1"/>
  <c r="P136" i="1"/>
  <c r="O136" i="1"/>
  <c r="P135" i="1"/>
  <c r="Q135" i="1" s="1"/>
  <c r="O135" i="1"/>
  <c r="R135" i="1" s="1"/>
  <c r="Q134" i="1"/>
  <c r="R134" i="1" s="1"/>
  <c r="P134" i="1"/>
  <c r="O134" i="1"/>
  <c r="P133" i="1"/>
  <c r="Q133" i="1" s="1"/>
  <c r="O133" i="1"/>
  <c r="Q132" i="1"/>
  <c r="R132" i="1" s="1"/>
  <c r="P132" i="1"/>
  <c r="O132" i="1"/>
  <c r="P131" i="1"/>
  <c r="Q131" i="1" s="1"/>
  <c r="O131" i="1"/>
  <c r="R131" i="1" s="1"/>
  <c r="Q130" i="1"/>
  <c r="R130" i="1" s="1"/>
  <c r="P130" i="1"/>
  <c r="O130" i="1"/>
  <c r="P129" i="1"/>
  <c r="Q129" i="1" s="1"/>
  <c r="O129" i="1"/>
  <c r="Q128" i="1"/>
  <c r="R128" i="1" s="1"/>
  <c r="P128" i="1"/>
  <c r="O128" i="1"/>
  <c r="P127" i="1"/>
  <c r="Q127" i="1" s="1"/>
  <c r="O127" i="1"/>
  <c r="R127" i="1" s="1"/>
  <c r="Q126" i="1"/>
  <c r="R126" i="1" s="1"/>
  <c r="P126" i="1"/>
  <c r="O126" i="1"/>
  <c r="P125" i="1"/>
  <c r="Q125" i="1" s="1"/>
  <c r="O125" i="1"/>
  <c r="Q124" i="1"/>
  <c r="R124" i="1" s="1"/>
  <c r="P124" i="1"/>
  <c r="O124" i="1"/>
  <c r="P123" i="1"/>
  <c r="Q123" i="1" s="1"/>
  <c r="O123" i="1"/>
  <c r="Q122" i="1"/>
  <c r="R122" i="1" s="1"/>
  <c r="P122" i="1"/>
  <c r="O122" i="1"/>
  <c r="P121" i="1"/>
  <c r="Q121" i="1" s="1"/>
  <c r="O121" i="1"/>
  <c r="Q120" i="1"/>
  <c r="R120" i="1" s="1"/>
  <c r="P120" i="1"/>
  <c r="O120" i="1"/>
  <c r="P119" i="1"/>
  <c r="Q119" i="1" s="1"/>
  <c r="O119" i="1"/>
  <c r="P118" i="1"/>
  <c r="Q118" i="1" s="1"/>
  <c r="O118" i="1"/>
  <c r="R118" i="1" s="1"/>
  <c r="P117" i="1"/>
  <c r="Q117" i="1" s="1"/>
  <c r="O117" i="1"/>
  <c r="R117" i="1" s="1"/>
  <c r="P116" i="1"/>
  <c r="Q116" i="1" s="1"/>
  <c r="O116" i="1"/>
  <c r="P115" i="1"/>
  <c r="Q115" i="1" s="1"/>
  <c r="O115" i="1"/>
  <c r="R115" i="1" s="1"/>
  <c r="P114" i="1"/>
  <c r="Q114" i="1" s="1"/>
  <c r="O114" i="1"/>
  <c r="R114" i="1" s="1"/>
  <c r="P113" i="1"/>
  <c r="Q113" i="1" s="1"/>
  <c r="O113" i="1"/>
  <c r="R113" i="1" s="1"/>
  <c r="P112" i="1"/>
  <c r="Q112" i="1" s="1"/>
  <c r="O112" i="1"/>
  <c r="P111" i="1"/>
  <c r="Q111" i="1" s="1"/>
  <c r="O111" i="1"/>
  <c r="P110" i="1"/>
  <c r="Q110" i="1" s="1"/>
  <c r="O110" i="1"/>
  <c r="P109" i="1"/>
  <c r="Q109" i="1" s="1"/>
  <c r="O109" i="1"/>
  <c r="Q108" i="1"/>
  <c r="P108" i="1"/>
  <c r="O108" i="1"/>
  <c r="P107" i="1"/>
  <c r="Q107" i="1" s="1"/>
  <c r="O107" i="1"/>
  <c r="P106" i="1"/>
  <c r="Q106" i="1" s="1"/>
  <c r="O106" i="1"/>
  <c r="P105" i="1"/>
  <c r="Q105" i="1" s="1"/>
  <c r="O105" i="1"/>
  <c r="P104" i="1"/>
  <c r="Q104" i="1" s="1"/>
  <c r="O104" i="1"/>
  <c r="P103" i="1"/>
  <c r="Q103" i="1" s="1"/>
  <c r="O103" i="1"/>
  <c r="Q102" i="1"/>
  <c r="P102" i="1"/>
  <c r="O102" i="1"/>
  <c r="P101" i="1"/>
  <c r="Q101" i="1" s="1"/>
  <c r="O101" i="1"/>
  <c r="P100" i="1"/>
  <c r="Q100" i="1" s="1"/>
  <c r="O100" i="1"/>
  <c r="P99" i="1"/>
  <c r="Q99" i="1" s="1"/>
  <c r="O99" i="1"/>
  <c r="P98" i="1"/>
  <c r="Q98" i="1" s="1"/>
  <c r="O98" i="1"/>
  <c r="P97" i="1"/>
  <c r="Q97" i="1" s="1"/>
  <c r="O97" i="1"/>
  <c r="P96" i="1"/>
  <c r="Q96" i="1" s="1"/>
  <c r="O96" i="1"/>
  <c r="P95" i="1"/>
  <c r="Q95" i="1" s="1"/>
  <c r="O95" i="1"/>
  <c r="R95" i="1" s="1"/>
  <c r="Q94" i="1"/>
  <c r="P94" i="1"/>
  <c r="O94" i="1"/>
  <c r="P93" i="1"/>
  <c r="Q93" i="1" s="1"/>
  <c r="O93" i="1"/>
  <c r="Q92" i="1"/>
  <c r="P92" i="1"/>
  <c r="O92" i="1"/>
  <c r="P91" i="1"/>
  <c r="Q91" i="1" s="1"/>
  <c r="O91" i="1"/>
  <c r="P90" i="1"/>
  <c r="Q90" i="1" s="1"/>
  <c r="O90" i="1"/>
  <c r="P89" i="1"/>
  <c r="Q89" i="1" s="1"/>
  <c r="O89" i="1"/>
  <c r="P88" i="1"/>
  <c r="Q88" i="1" s="1"/>
  <c r="O88" i="1"/>
  <c r="P87" i="1"/>
  <c r="Q87" i="1" s="1"/>
  <c r="O87" i="1"/>
  <c r="Q86" i="1"/>
  <c r="P86" i="1"/>
  <c r="O86" i="1"/>
  <c r="P85" i="1"/>
  <c r="Q85" i="1" s="1"/>
  <c r="O85" i="1"/>
  <c r="P84" i="1"/>
  <c r="Q84" i="1" s="1"/>
  <c r="O84" i="1"/>
  <c r="P83" i="1"/>
  <c r="Q83" i="1" s="1"/>
  <c r="O83" i="1"/>
  <c r="P82" i="1"/>
  <c r="Q82" i="1" s="1"/>
  <c r="O82" i="1"/>
  <c r="P81" i="1"/>
  <c r="Q81" i="1" s="1"/>
  <c r="O81" i="1"/>
  <c r="P80" i="1"/>
  <c r="Q80" i="1" s="1"/>
  <c r="O80" i="1"/>
  <c r="P79" i="1"/>
  <c r="Q79" i="1" s="1"/>
  <c r="O79" i="1"/>
  <c r="Q78" i="1"/>
  <c r="P78" i="1"/>
  <c r="O78" i="1"/>
  <c r="P77" i="1"/>
  <c r="Q77" i="1" s="1"/>
  <c r="O77" i="1"/>
  <c r="R77" i="1" s="1"/>
  <c r="Q76" i="1"/>
  <c r="P76" i="1"/>
  <c r="O76" i="1"/>
  <c r="P75" i="1"/>
  <c r="Q75" i="1" s="1"/>
  <c r="O75" i="1"/>
  <c r="P74" i="1"/>
  <c r="O74" i="1"/>
  <c r="Q73" i="1"/>
  <c r="R73" i="1" s="1"/>
  <c r="P73" i="1"/>
  <c r="O73" i="1"/>
  <c r="Q72" i="1"/>
  <c r="P72" i="1"/>
  <c r="O72" i="1"/>
  <c r="Q71" i="1"/>
  <c r="R71" i="1" s="1"/>
  <c r="P71" i="1"/>
  <c r="O71" i="1"/>
  <c r="Q70" i="1"/>
  <c r="P70" i="1"/>
  <c r="O70" i="1"/>
  <c r="R70" i="1" s="1"/>
  <c r="Q69" i="1"/>
  <c r="R69" i="1" s="1"/>
  <c r="P69" i="1"/>
  <c r="O69" i="1"/>
  <c r="Q68" i="1"/>
  <c r="P68" i="1"/>
  <c r="O68" i="1"/>
  <c r="Q67" i="1"/>
  <c r="R67" i="1" s="1"/>
  <c r="P67" i="1"/>
  <c r="O67" i="1"/>
  <c r="Q66" i="1"/>
  <c r="P66" i="1"/>
  <c r="O66" i="1"/>
  <c r="Q65" i="1"/>
  <c r="R65" i="1" s="1"/>
  <c r="P65" i="1"/>
  <c r="O65" i="1"/>
  <c r="Q64" i="1"/>
  <c r="P64" i="1"/>
  <c r="O64" i="1"/>
  <c r="Q63" i="1"/>
  <c r="R63" i="1" s="1"/>
  <c r="P63" i="1"/>
  <c r="O63" i="1"/>
  <c r="Q62" i="1"/>
  <c r="P62" i="1"/>
  <c r="O62" i="1"/>
  <c r="Q61" i="1"/>
  <c r="R61" i="1" s="1"/>
  <c r="P61" i="1"/>
  <c r="O61" i="1"/>
  <c r="Q60" i="1"/>
  <c r="P60" i="1"/>
  <c r="O60" i="1"/>
  <c r="R59" i="1"/>
  <c r="Q59" i="1"/>
  <c r="P59" i="1"/>
  <c r="O59" i="1"/>
  <c r="Q58" i="1"/>
  <c r="P58" i="1"/>
  <c r="O58" i="1"/>
  <c r="Q57" i="1"/>
  <c r="R57" i="1" s="1"/>
  <c r="P57" i="1"/>
  <c r="O57" i="1"/>
  <c r="Q56" i="1"/>
  <c r="P56" i="1"/>
  <c r="O56" i="1"/>
  <c r="P55" i="1"/>
  <c r="Q55" i="1" s="1"/>
  <c r="P54" i="1"/>
  <c r="Q54" i="1" s="1"/>
  <c r="O54" i="1"/>
  <c r="P53" i="1"/>
  <c r="Q53" i="1" s="1"/>
  <c r="O53" i="1"/>
  <c r="P52" i="1"/>
  <c r="Q52" i="1" s="1"/>
  <c r="O52" i="1"/>
  <c r="P51" i="1"/>
  <c r="Q51" i="1" s="1"/>
  <c r="O51" i="1"/>
  <c r="P50" i="1"/>
  <c r="Q50" i="1" s="1"/>
  <c r="O50" i="1"/>
  <c r="P49" i="1"/>
  <c r="Q49" i="1" s="1"/>
  <c r="O49" i="1"/>
  <c r="P48" i="1"/>
  <c r="Q48" i="1" s="1"/>
  <c r="O48" i="1"/>
  <c r="P47" i="1"/>
  <c r="Q47" i="1" s="1"/>
  <c r="O47" i="1"/>
  <c r="P46" i="1"/>
  <c r="Q46" i="1" s="1"/>
  <c r="O46" i="1"/>
  <c r="P45" i="1"/>
  <c r="Q45" i="1" s="1"/>
  <c r="O45" i="1"/>
  <c r="P44" i="1"/>
  <c r="Q44" i="1" s="1"/>
  <c r="O44" i="1"/>
  <c r="Q43" i="1"/>
  <c r="P43" i="1"/>
  <c r="O43" i="1"/>
  <c r="R43" i="1" s="1"/>
  <c r="P42" i="1"/>
  <c r="Q42" i="1" s="1"/>
  <c r="O42" i="1"/>
  <c r="Q41" i="1"/>
  <c r="P41" i="1"/>
  <c r="O41" i="1"/>
  <c r="Q40" i="1"/>
  <c r="P40" i="1"/>
  <c r="O40" i="1"/>
  <c r="P39" i="1"/>
  <c r="Q39" i="1" s="1"/>
  <c r="O39" i="1"/>
  <c r="R38" i="1"/>
  <c r="Q38" i="1"/>
  <c r="P38" i="1"/>
  <c r="O38" i="1"/>
  <c r="P37" i="1"/>
  <c r="Q37" i="1" s="1"/>
  <c r="O37" i="1"/>
  <c r="R37" i="1" s="1"/>
  <c r="Q36" i="1"/>
  <c r="R36" i="1" s="1"/>
  <c r="P36" i="1"/>
  <c r="O36" i="1"/>
  <c r="P35" i="1"/>
  <c r="Q35" i="1" s="1"/>
  <c r="O35" i="1"/>
  <c r="Q34" i="1"/>
  <c r="R34" i="1" s="1"/>
  <c r="P34" i="1"/>
  <c r="O34" i="1"/>
  <c r="P33" i="1"/>
  <c r="Q33" i="1" s="1"/>
  <c r="O33" i="1"/>
  <c r="Q32" i="1"/>
  <c r="R32" i="1" s="1"/>
  <c r="P32" i="1"/>
  <c r="O32" i="1"/>
  <c r="P31" i="1"/>
  <c r="Q31" i="1" s="1"/>
  <c r="O31" i="1"/>
  <c r="R31" i="1" s="1"/>
  <c r="Q30" i="1"/>
  <c r="R30" i="1" s="1"/>
  <c r="P30" i="1"/>
  <c r="O30" i="1"/>
  <c r="P29" i="1"/>
  <c r="Q29" i="1" s="1"/>
  <c r="O29" i="1"/>
  <c r="P28" i="1"/>
  <c r="P27" i="1"/>
  <c r="Q27" i="1" s="1"/>
  <c r="O27" i="1"/>
  <c r="Q26" i="1"/>
  <c r="P26" i="1"/>
  <c r="O26" i="1"/>
  <c r="P25" i="1"/>
  <c r="Q25" i="1" s="1"/>
  <c r="O25" i="1"/>
  <c r="P24" i="1"/>
  <c r="Q24" i="1" s="1"/>
  <c r="O24" i="1"/>
  <c r="P23" i="1"/>
  <c r="Q23" i="1" s="1"/>
  <c r="O23" i="1"/>
  <c r="P22" i="1"/>
  <c r="Q22" i="1" s="1"/>
  <c r="O22" i="1"/>
  <c r="P21" i="1"/>
  <c r="Q21" i="1" s="1"/>
  <c r="R21" i="1" s="1"/>
  <c r="O21" i="1"/>
  <c r="P20" i="1"/>
  <c r="Q20" i="1" s="1"/>
  <c r="O20" i="1"/>
  <c r="P19" i="1"/>
  <c r="Q19" i="1" s="1"/>
  <c r="O19" i="1"/>
  <c r="Q18" i="1"/>
  <c r="P18" i="1"/>
  <c r="O18" i="1"/>
  <c r="P17" i="1"/>
  <c r="Q17" i="1" s="1"/>
  <c r="O17" i="1"/>
  <c r="R17" i="1" s="1"/>
  <c r="P16" i="1"/>
  <c r="Q16" i="1" s="1"/>
  <c r="O16" i="1"/>
  <c r="P15" i="1"/>
  <c r="Q15" i="1" s="1"/>
  <c r="O15" i="1"/>
  <c r="P14" i="1"/>
  <c r="Q14" i="1" s="1"/>
  <c r="O14" i="1"/>
  <c r="P13" i="1"/>
  <c r="Q13" i="1" s="1"/>
  <c r="R13" i="1" s="1"/>
  <c r="O13" i="1"/>
  <c r="P12" i="1"/>
  <c r="Q12" i="1" s="1"/>
  <c r="O12" i="1"/>
  <c r="P11" i="1"/>
  <c r="Q11" i="1" s="1"/>
  <c r="O11" i="1"/>
  <c r="Q10" i="1"/>
  <c r="P10" i="1"/>
  <c r="O10" i="1"/>
  <c r="P9" i="1"/>
  <c r="Q9" i="1" s="1"/>
  <c r="O9" i="1"/>
  <c r="R19" i="1" l="1"/>
  <c r="R23" i="1"/>
  <c r="R46" i="1"/>
  <c r="R50" i="1"/>
  <c r="R60" i="1"/>
  <c r="R111" i="1"/>
  <c r="R183" i="1"/>
  <c r="R97" i="1"/>
  <c r="R101" i="1"/>
  <c r="R33" i="1"/>
  <c r="R79" i="1"/>
  <c r="R58" i="1"/>
  <c r="R68" i="1"/>
  <c r="R87" i="1"/>
  <c r="R109" i="1"/>
  <c r="R191" i="1"/>
  <c r="R35" i="1"/>
  <c r="R185" i="1"/>
  <c r="R25" i="1"/>
  <c r="R29" i="1"/>
  <c r="R44" i="1"/>
  <c r="R110" i="1"/>
  <c r="R179" i="1"/>
  <c r="R81" i="1"/>
  <c r="R85" i="1"/>
  <c r="R103" i="1"/>
  <c r="R72" i="1"/>
  <c r="R11" i="1"/>
  <c r="R15" i="1"/>
  <c r="R39" i="1"/>
  <c r="R42" i="1"/>
  <c r="R62" i="1"/>
  <c r="R93" i="1"/>
  <c r="R27" i="1"/>
  <c r="R14" i="1"/>
  <c r="R49" i="1"/>
  <c r="R52" i="1"/>
  <c r="R84" i="1"/>
  <c r="R100" i="1"/>
  <c r="R121" i="1"/>
  <c r="R137" i="1"/>
  <c r="R153" i="1"/>
  <c r="R169" i="1"/>
  <c r="R16" i="1"/>
  <c r="R56" i="1"/>
  <c r="R78" i="1"/>
  <c r="R94" i="1"/>
  <c r="R90" i="1"/>
  <c r="Q192" i="1"/>
  <c r="R20" i="1"/>
  <c r="R53" i="1"/>
  <c r="R75" i="1"/>
  <c r="R88" i="1"/>
  <c r="R91" i="1"/>
  <c r="R104" i="1"/>
  <c r="R107" i="1"/>
  <c r="R125" i="1"/>
  <c r="R141" i="1"/>
  <c r="R157" i="1"/>
  <c r="R173" i="1"/>
  <c r="R189" i="1"/>
  <c r="R24" i="1"/>
  <c r="O192" i="1"/>
  <c r="R192" i="1" s="1"/>
  <c r="R82" i="1"/>
  <c r="R98" i="1"/>
  <c r="R10" i="1"/>
  <c r="R26" i="1"/>
  <c r="R41" i="1"/>
  <c r="R92" i="1"/>
  <c r="R108" i="1"/>
  <c r="R129" i="1"/>
  <c r="R145" i="1"/>
  <c r="R161" i="1"/>
  <c r="R177" i="1"/>
  <c r="R106" i="1"/>
  <c r="R22" i="1"/>
  <c r="R12" i="1"/>
  <c r="R9" i="1"/>
  <c r="R47" i="1"/>
  <c r="R18" i="1"/>
  <c r="R66" i="1"/>
  <c r="R76" i="1"/>
  <c r="R51" i="1"/>
  <c r="R54" i="1"/>
  <c r="R64" i="1"/>
  <c r="R86" i="1"/>
  <c r="R89" i="1"/>
  <c r="R102" i="1"/>
  <c r="R105" i="1"/>
  <c r="R112" i="1"/>
  <c r="R116" i="1"/>
  <c r="R123" i="1"/>
  <c r="R139" i="1"/>
  <c r="R155" i="1"/>
  <c r="R171" i="1"/>
  <c r="R187" i="1"/>
  <c r="R45" i="1"/>
  <c r="R48" i="1"/>
  <c r="R80" i="1"/>
  <c r="R83" i="1"/>
  <c r="R96" i="1"/>
  <c r="R99" i="1"/>
  <c r="R133" i="1"/>
  <c r="R149" i="1"/>
  <c r="R165" i="1"/>
  <c r="R18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 Milena Perez Pintor</author>
  </authors>
  <commentList>
    <comment ref="Q40" authorId="0" shapeId="0" xr:uid="{4EA9EE10-2631-4E64-88AE-B7363208FC9F}">
      <text>
        <r>
          <rPr>
            <b/>
            <sz val="9"/>
            <color indexed="81"/>
            <rFont val="Tahoma"/>
            <family val="2"/>
          </rPr>
          <t>Claudia Milena Perez Pintor:</t>
        </r>
        <r>
          <rPr>
            <sz val="9"/>
            <color indexed="81"/>
            <rFont val="Tahoma"/>
            <family val="2"/>
          </rPr>
          <t xml:space="preserve">
Longitud</t>
        </r>
      </text>
    </comment>
  </commentList>
</comments>
</file>

<file path=xl/sharedStrings.xml><?xml version="1.0" encoding="utf-8"?>
<sst xmlns="http://schemas.openxmlformats.org/spreadsheetml/2006/main" count="415" uniqueCount="253">
  <si>
    <t>AGENCIA PARA LA REINCORPORACIÓN Y LA NORMALIZACIÓN - ARN</t>
  </si>
  <si>
    <t>PRESIDENCIA DE LA REPÚBLICA</t>
  </si>
  <si>
    <t>PRESUPUESTO DESAGREGADO POR ÁREAS VIGENCIA FISCAL 2021</t>
  </si>
  <si>
    <t>31 de Diciembre de 2021</t>
  </si>
  <si>
    <t>Dep</t>
  </si>
  <si>
    <t>Grupo</t>
  </si>
  <si>
    <t>Rubro</t>
  </si>
  <si>
    <t xml:space="preserve">Actividades </t>
  </si>
  <si>
    <t>Apropiación Aprobada
Vigencia Fiscal 2021</t>
  </si>
  <si>
    <t>Prestamos a Reincorporación</t>
  </si>
  <si>
    <t>Adición al presupuesto Reincorporación</t>
  </si>
  <si>
    <t>Traslados Primer Trimestre</t>
  </si>
  <si>
    <t>Traslados Segundo Trimestre</t>
  </si>
  <si>
    <t>Traslados Tercer Trimestre</t>
  </si>
  <si>
    <t>ADICIÓN RECURSOS DONACIÓN 
RES No 237 APC</t>
  </si>
  <si>
    <t>Traslados Octubre</t>
  </si>
  <si>
    <t>Traslados Noviembre</t>
  </si>
  <si>
    <t>Traslados Cuarto Trimestre</t>
  </si>
  <si>
    <t>Apropiación Actual
Vigencia Fiscal 2021</t>
  </si>
  <si>
    <t>a. DIRECCIÓN GENERAL</t>
  </si>
  <si>
    <t xml:space="preserve">     a.</t>
  </si>
  <si>
    <t>Oficina de Tecnologías de la Información</t>
  </si>
  <si>
    <t>A-03-03-01-001</t>
  </si>
  <si>
    <t>Conectividad y Comunicaciones</t>
  </si>
  <si>
    <t>Dotación de Equipos</t>
  </si>
  <si>
    <t>Renovación y Adquisición de licenciamiento de la entidad</t>
  </si>
  <si>
    <t>Servicio Premier de Microsoft y conexos</t>
  </si>
  <si>
    <t>Servicios Tecnológicos para la ARN</t>
  </si>
  <si>
    <t xml:space="preserve">     b.</t>
  </si>
  <si>
    <t>Oficina Asesora de Comunicaciones</t>
  </si>
  <si>
    <t>A-02-02-02-008-009</t>
  </si>
  <si>
    <t>Imprenta (Impresos Y publicaciones)</t>
  </si>
  <si>
    <t>Central de medios</t>
  </si>
  <si>
    <t>Estrategia de apropiación de la política en lo territorial (Operador Logístico)</t>
  </si>
  <si>
    <t>Monitoreo de medios</t>
  </si>
  <si>
    <t xml:space="preserve">      c.</t>
  </si>
  <si>
    <t>Oficina Asesora de Planeación</t>
  </si>
  <si>
    <t>A-02-02-02-008-005</t>
  </si>
  <si>
    <t>Realización de audiencias públicas (Operador Logístico)</t>
  </si>
  <si>
    <t>Segundo Congreso Internacional de Desarme, Desmovilización y Reintegración-Reincorporación (CIDDR). (Operador Logístico))</t>
  </si>
  <si>
    <t>Adquisición de la Licencia, soporte y mantenimiento del Software administrador del SIGER</t>
  </si>
  <si>
    <t xml:space="preserve">     d.</t>
  </si>
  <si>
    <t>Grupo de Corresponsabilidad</t>
  </si>
  <si>
    <t>Participación de la ARN en espacios de encuentro (foros, seminarios, conversatorios, etc). Operador Logístico</t>
  </si>
  <si>
    <t xml:space="preserve">     e.</t>
  </si>
  <si>
    <t>Oficina Asesora Jurídica</t>
  </si>
  <si>
    <t>A-02-02-02-008-004</t>
  </si>
  <si>
    <t>Suscripción actualización normativa</t>
  </si>
  <si>
    <t>Contingente Judicial</t>
  </si>
  <si>
    <t>Servicios profesionales consulta previa con el pueblo Yukpa</t>
  </si>
  <si>
    <t>Medida de manejo Consulta Previa (Operador Logístico)</t>
  </si>
  <si>
    <t>A-03-10-01-002</t>
  </si>
  <si>
    <t>Conciliaciones</t>
  </si>
  <si>
    <t>A-03-10-01-001</t>
  </si>
  <si>
    <t>Sentencias</t>
  </si>
  <si>
    <t>b. DIRECCION PROGRAMATICA DE REINTEGRACION</t>
  </si>
  <si>
    <t>Acceso a los Beneficios de Inserción Económica : 
1. Estimulo Economico para planes de Negocios
2. Estimulo Economico a la empleabilidad 
3. Estimulo Economico para la Educacion Superior en el Nivel profesional.</t>
  </si>
  <si>
    <t>Costos CNR y CTR (Acuerdo Final 3.2.2.3) Reincorporación Institucional (Misional)</t>
  </si>
  <si>
    <t>Costos Programa de Reincorporación Económica y social (Misional)</t>
  </si>
  <si>
    <t>Desarrollo de modelos educativos flexibles para jóvenes y adultos</t>
  </si>
  <si>
    <t xml:space="preserve">Desembolso a PPR por asistencia a los beneficios de acompañamiento psicosocial, educación y FpT. </t>
  </si>
  <si>
    <t xml:space="preserve">Desembolso para traslado de PPR con riesgo extraordinario. El valor de cada desembolso es 2,5 SMLV </t>
  </si>
  <si>
    <t>Evaluación de procesos misionales de la Entidad</t>
  </si>
  <si>
    <t>Fortalecimiento de entornos protectores de NNAJ para la prevención del reclutamiento</t>
  </si>
  <si>
    <t xml:space="preserve">Honorarios. Implementación de la estrategia de superación de vulnerabilidad a través de los equipos de trabajo de los grupos territoriales ARN a nivel nacional. </t>
  </si>
  <si>
    <t>Seguro de Vida para personas acreditadas como desmovilizados por las autoridades competentes</t>
  </si>
  <si>
    <t xml:space="preserve">Implementación del Modelo de Educación y Formación para adultos </t>
  </si>
  <si>
    <t>Apoyo en la consecución de elementos de apoyo logistico para la realización de eventos de gestión interna y externa de las regiones y de la DPR en cumplimiento de los objetivos misionales de la ARN, para posicionar la PNRSE (Operador Logístico)</t>
  </si>
  <si>
    <t>OK</t>
  </si>
  <si>
    <t>Convenio análisis de Riesgo participantes y funcionarios</t>
  </si>
  <si>
    <t>Honorarios SENA - Promoción de  mecanismos de formación y fortalecimiento para la Reintegración Económica</t>
  </si>
  <si>
    <t xml:space="preserve">Verificación Jurídica </t>
  </si>
  <si>
    <t>Implementación de la estrategia de cuidado al cuidador</t>
  </si>
  <si>
    <t>Apoyo logistico para la realización de eventos con comunidades étnicas indígenas (Operador Logístico)</t>
  </si>
  <si>
    <t>Programa de armonización de enfoque étnico</t>
  </si>
  <si>
    <t>Fortalecimiento de capacidades en prevención y mitigación de riesgos de seguridad de las personas objeto de atención de ARN</t>
  </si>
  <si>
    <t>Desembolso del apoyo económico de sometimiento a personas en proceso de atención diferencial</t>
  </si>
  <si>
    <t>Desembolso de Apoyo de Traslado por Riesgo para personas en Proceso de Atención Diferencial</t>
  </si>
  <si>
    <t>C-0211-1000-3-0-0211015-02</t>
  </si>
  <si>
    <t>Prevención victimización y reincidencia de PPR en territorio</t>
  </si>
  <si>
    <t>C-0211-1000-3-0-0211018-02</t>
  </si>
  <si>
    <t>C-0211-1000-4-0-0211019-02</t>
  </si>
  <si>
    <t>C-0211-1000-3-0-0211017-03</t>
  </si>
  <si>
    <t>Fortalecimiento de la Reincorporación de los Ex-integrantes de las FARC-EP  NACIONAL</t>
  </si>
  <si>
    <t>C-0211-1000-4-0-0211022-02</t>
  </si>
  <si>
    <t>c. SECRETARIA GENERAL</t>
  </si>
  <si>
    <t xml:space="preserve">     a. </t>
  </si>
  <si>
    <t>Secretaria General</t>
  </si>
  <si>
    <t>Control de Acceso para las sedes a nivel nacional ARN</t>
  </si>
  <si>
    <t>Servicio de vigilancia y seguridad privada, sin armas, incluyendo la operación de medios tecnológicos en el personal de vigilancia en los Grupos Territoriales a nivel nacional y el nivel central.</t>
  </si>
  <si>
    <t>Costos CNR y CTR (Acuerdo Final 3.2.2.3) Reincorporación Institucional (Administrativo)</t>
  </si>
  <si>
    <t>Costos Programa de Reincorporación Económica y social (Administrativo)</t>
  </si>
  <si>
    <t>Honorarios Apoyo a la Gestión</t>
  </si>
  <si>
    <t>Recursos en verificación de necesidades - Reintegración</t>
  </si>
  <si>
    <t xml:space="preserve">     b. </t>
  </si>
  <si>
    <t>Subdirección Financiera</t>
  </si>
  <si>
    <t>A-02-02-01-004-005</t>
  </si>
  <si>
    <t>Adquisición de Firmas Digitales</t>
  </si>
  <si>
    <t>Beneficios económicos para la Reincorporación (Asignación Mensual)</t>
  </si>
  <si>
    <t>Beneficios económicos para la Reincorporación (Asignación Única de Normalización)</t>
  </si>
  <si>
    <t>Beneficios económicos para la Reincorporación (Proyectos productivos)</t>
  </si>
  <si>
    <t>Beneficios económicos para la Reincorporación (Renta básica mensual)</t>
  </si>
  <si>
    <t>Beneficios económicos para la Reincorporación (Sistema de Protección a la vejez)</t>
  </si>
  <si>
    <t>Comisión fiduciaria para desembolso de PPR</t>
  </si>
  <si>
    <t>Comisiones bancarias por desembolsos PPR</t>
  </si>
  <si>
    <t>Administradora de Riesgos Laborales - ARL</t>
  </si>
  <si>
    <t>A-08-04-01</t>
  </si>
  <si>
    <t>Tributo tarifa Control Fiscal Contraloría General de la República</t>
  </si>
  <si>
    <t xml:space="preserve">     c. Subdirección Administrativa</t>
  </si>
  <si>
    <t>Grupo de Almacen e Inventarios</t>
  </si>
  <si>
    <t>A-02-01-01-003-008</t>
  </si>
  <si>
    <t>Adquisición de Mobiliario</t>
  </si>
  <si>
    <t>Adquisición elementos salas amigas</t>
  </si>
  <si>
    <t>A-02-01-01-004-004</t>
  </si>
  <si>
    <t>A-02-02-02-008-003</t>
  </si>
  <si>
    <t>Soporte y Mantenimiento Aladino + Actualización</t>
  </si>
  <si>
    <t>Suministro de Papeleria y consumibles ARN</t>
  </si>
  <si>
    <t>A-02-02-01-004-002</t>
  </si>
  <si>
    <t>Grupo de Gestion Administrativa</t>
  </si>
  <si>
    <t>A-02-01-01-004-003</t>
  </si>
  <si>
    <t>Compra e instalación de aires acondicionados y ventiladores</t>
  </si>
  <si>
    <t>Adquisición de elementos requeridos para el funcionamiento - Compra de persianas</t>
  </si>
  <si>
    <t>A-02-02-01-002-007</t>
  </si>
  <si>
    <t>Caja Menor - Elementos de Protección</t>
  </si>
  <si>
    <t>A-02-02-01-003-003</t>
  </si>
  <si>
    <t>Caja Menor</t>
  </si>
  <si>
    <t>Caja Menor - Combustible / Aceite</t>
  </si>
  <si>
    <t>Contratación para Suministro de Combustible</t>
  </si>
  <si>
    <t>Contratación Servicio de vehículo</t>
  </si>
  <si>
    <t>Mantenimiento Parque Automotor - Lubricantes</t>
  </si>
  <si>
    <t>A-02-02-01-003-006</t>
  </si>
  <si>
    <t>Caja Menor - Diversos</t>
  </si>
  <si>
    <t>Mantenimiento Parque Automotor - Llantas</t>
  </si>
  <si>
    <t>Adquisición de elementos requeridos para el funcionamiento - Peliculas Solares</t>
  </si>
  <si>
    <t>Elementos para el Plan de Gestión Ambiental</t>
  </si>
  <si>
    <t>A-02-02-01-004-003</t>
  </si>
  <si>
    <t>Mantenimiento Parque Automotor - Repuestos</t>
  </si>
  <si>
    <t>Adquisición de elementos requeridos para el funcionamiento - Compra de Extintores</t>
  </si>
  <si>
    <t>A-02-02-01-004-006</t>
  </si>
  <si>
    <t>Caja Menor - Productos Metalicos</t>
  </si>
  <si>
    <t>A-02-02-02-005-004</t>
  </si>
  <si>
    <t>Adecuaciones de las sedes de la ARN</t>
  </si>
  <si>
    <t>Caja Menor - Servicios de construcción</t>
  </si>
  <si>
    <t>Adquisición de elementos requeridos para el funcionamiento - Instalación</t>
  </si>
  <si>
    <t>A-02-02-02-006-003</t>
  </si>
  <si>
    <t>Aseo Cafetería y Mantenimiento - Cafeteria</t>
  </si>
  <si>
    <t>A-02-02-02-006-004</t>
  </si>
  <si>
    <t>Caja Menor - Transporte</t>
  </si>
  <si>
    <t>A-02-02-02-006-006</t>
  </si>
  <si>
    <t>A-02-02-02-006-009</t>
  </si>
  <si>
    <t>Caja Menor - Energia</t>
  </si>
  <si>
    <t>Caja Menor - Gas</t>
  </si>
  <si>
    <t>Servicios Públicos - Energia</t>
  </si>
  <si>
    <t>A-02-02-02-007-001</t>
  </si>
  <si>
    <t>Contratación Seguros de la Entidad</t>
  </si>
  <si>
    <t>A-02-02-02-007-002</t>
  </si>
  <si>
    <t>Contratos de arrendamiento Sede Central</t>
  </si>
  <si>
    <t>A-02-02-02-008-002</t>
  </si>
  <si>
    <t>Caja Menor - Gastos Judiciales</t>
  </si>
  <si>
    <t>Caja Menor - Telefono, Fax y otros</t>
  </si>
  <si>
    <t>Servicios Públicos - Telefonía Celular</t>
  </si>
  <si>
    <t>Servicios Públicos - Telefonía Avantel</t>
  </si>
  <si>
    <t>Aseo Cafetería y Mantenimiento - Aseo</t>
  </si>
  <si>
    <t>A-02-02-02-008-007</t>
  </si>
  <si>
    <t>Aseo Cafetería y Mantenimiento - Mantenimiento</t>
  </si>
  <si>
    <t>Contratación para Mantenimiento Aires Acondicionados</t>
  </si>
  <si>
    <t>Mantenimiento Parque Automotor - Mantenimiento</t>
  </si>
  <si>
    <t>A-02-02-02-009-003</t>
  </si>
  <si>
    <t>Caja Menor - Exámenes médicos</t>
  </si>
  <si>
    <t>A-02-02-02-009-004</t>
  </si>
  <si>
    <t>Caja Menor - Acueducto</t>
  </si>
  <si>
    <t>Servicios Públicos - Acueducto</t>
  </si>
  <si>
    <t>Recolección residuos Peligrosos</t>
  </si>
  <si>
    <t>A-02-02-02-010</t>
  </si>
  <si>
    <t>Caja Menor - Viaticos</t>
  </si>
  <si>
    <t>Administración de los Antiguos ETCR</t>
  </si>
  <si>
    <t>Adquisición de elementos requeridos para el funcionamiento</t>
  </si>
  <si>
    <t>Adquisición elementos de Ferreteria</t>
  </si>
  <si>
    <t>Aseo Cafetería y Mantenimiento</t>
  </si>
  <si>
    <t>Compra y Mantenimiento Aires Acondicionados</t>
  </si>
  <si>
    <t>Contratos de arrendamiento inmuebles para Grupos Territoriales</t>
  </si>
  <si>
    <t>Mudanzas y Traslado de Bienes Muebles Grupo Territorial</t>
  </si>
  <si>
    <t>Servicios Públicos - Grupos Territoriales</t>
  </si>
  <si>
    <t>A-02-02-01-003-005</t>
  </si>
  <si>
    <t>Caja Menor - Productos de Protección</t>
  </si>
  <si>
    <t>Adquisición de elementos requeridos para el funcionamiento - Recarga de Extintores</t>
  </si>
  <si>
    <t>A-02-02-02-006-007</t>
  </si>
  <si>
    <t>A-02-02-01-004-001</t>
  </si>
  <si>
    <t>A-02-01-01-004-009</t>
  </si>
  <si>
    <t xml:space="preserve">Adquisición de Vehículo convencional y blindado </t>
  </si>
  <si>
    <t>A-02-01-01-004-007</t>
  </si>
  <si>
    <t>Equipos de comunicación</t>
  </si>
  <si>
    <t>A-08-01-02-006</t>
  </si>
  <si>
    <t>Impuestos y Multas</t>
  </si>
  <si>
    <t>Grupo de Gestión Documental</t>
  </si>
  <si>
    <t>Equipo de conservación documental</t>
  </si>
  <si>
    <t xml:space="preserve">Compra Insumos Gestión Documental </t>
  </si>
  <si>
    <t xml:space="preserve">Contrato Alquiler bodega Archivo </t>
  </si>
  <si>
    <t>Servicios Postales de Correspondencia</t>
  </si>
  <si>
    <t>A-02-01-01-004-008</t>
  </si>
  <si>
    <t xml:space="preserve">     d. </t>
  </si>
  <si>
    <t>Talento Humano</t>
  </si>
  <si>
    <t>Adquisicion de EPP, elementos ergonómicos de emergencia y otros elementos de SST</t>
  </si>
  <si>
    <t>Adquisición de Elementos de Bioseguridad</t>
  </si>
  <si>
    <t>A-02-02-01-002-008</t>
  </si>
  <si>
    <t>Dotación de personal</t>
  </si>
  <si>
    <t>Adquisición de tiquetes al Exterior</t>
  </si>
  <si>
    <t>Adquisición de tiquetes al Interior</t>
  </si>
  <si>
    <t>Comisiones y Gastos de Viaje Interior</t>
  </si>
  <si>
    <t>Soporte Software Gestión Talento Humano</t>
  </si>
  <si>
    <t>Actividades de Bienestar enfocada al Clima, cultura y gestión del cambio, alineación organizacional</t>
  </si>
  <si>
    <t>Aplicación y análisis de la Batería de Riesgos Psicosociales</t>
  </si>
  <si>
    <t>Pruebas psicotécnicas</t>
  </si>
  <si>
    <t>Realizar un proceso de pre auditoria y auditoría de certificación al subsistema de Gestión Seguridad y Salud en el Trabajo, bajo la Norma ISO 45001:2018</t>
  </si>
  <si>
    <t>Certificación del SGSST bajo la Norma ISO 45001</t>
  </si>
  <si>
    <t>Implementación Teletrabajo</t>
  </si>
  <si>
    <t>Uso de lista de elegibles para proveer vacantes</t>
  </si>
  <si>
    <t>A-02-02-02-009-002</t>
  </si>
  <si>
    <t>Capacitación Cursos y Seminarios</t>
  </si>
  <si>
    <t>Incentivos Educación formal</t>
  </si>
  <si>
    <t>Exámenes Médicos Ocupacionales, actividades semana de la salud y vacunación ( exámenes ingreso y retiro concurso)</t>
  </si>
  <si>
    <t>A-02-02-02-009-006</t>
  </si>
  <si>
    <t>Actividad de Bienestar Social - Salud y educación Física</t>
  </si>
  <si>
    <t>Organización y logistica de las actividades a realizar por concepto de selección, salud ocupacional, bienestar y capacitación.</t>
  </si>
  <si>
    <t>Comisiones y Gastos de Viaje Exterior</t>
  </si>
  <si>
    <t xml:space="preserve">Adquisición de tiquetes </t>
  </si>
  <si>
    <t>Comisiones y Gastos de Viaje</t>
  </si>
  <si>
    <t>A-02-02-01-003-008</t>
  </si>
  <si>
    <t>A-02-02-02-006-005</t>
  </si>
  <si>
    <t>A-02-02-01-003-004</t>
  </si>
  <si>
    <t>A-02-02-01-003-002</t>
  </si>
  <si>
    <t xml:space="preserve">     e. </t>
  </si>
  <si>
    <t xml:space="preserve">Grupo de Atención al Ciudadano </t>
  </si>
  <si>
    <t>Conocer la percepción y satisfacción de las Personas Desmovilizadas en Proceso de Reintegración, familias, actores externos y ciudadanos colombianos, frente a los servicios, beneficios y atención ofrecidos por la ARN.</t>
  </si>
  <si>
    <t>Prestar servicio Call center (administrar numeral 516, línea 018000911516 y el PBX)</t>
  </si>
  <si>
    <t>Telefonía Call Center</t>
  </si>
  <si>
    <t>Fortalecimiento de la cultura de atención al ciudadano y proceso de atención al ciudadano (Operador Logístico)</t>
  </si>
  <si>
    <t>Participar en ferias nacionales de servicio al ciudadano (Operador Logístico)</t>
  </si>
  <si>
    <t xml:space="preserve">     4. </t>
  </si>
  <si>
    <t xml:space="preserve">Nómina Planta Funcionarios </t>
  </si>
  <si>
    <t>A-01-01-01</t>
  </si>
  <si>
    <t>Nómina Planta Funcionarios ARN</t>
  </si>
  <si>
    <t>A-01-01-02</t>
  </si>
  <si>
    <t>A-01-01-03</t>
  </si>
  <si>
    <t>A-03-04-02-12-001</t>
  </si>
  <si>
    <t>A-03-04-02-12-002</t>
  </si>
  <si>
    <t>TOTAL PRESUPUESTO VIGENCIA 2021</t>
  </si>
  <si>
    <t>JORGE IGNACION ÁLVAREZ LÓPEZ</t>
  </si>
  <si>
    <t>Secretario General ( E )</t>
  </si>
  <si>
    <t>Aprobó:  Juan Carlos Herrán Vélez, Subdirector Financiero.</t>
  </si>
  <si>
    <t>Revisó:   Gloria Aide Gonzalez Almario – Contratista Sec. Gral.</t>
  </si>
  <si>
    <t>Revisó:  Monica Yolanda Alayon Madero - Coordinadora Grupo de Presupuesto</t>
  </si>
  <si>
    <t>Elaboró:  Nancy Stella Guerra Soler. - Contratista Grupo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</si>
</sst>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  <numFmt numFmtId="166" formatCode="_-* #,##0.00_-;\-* #,##0.00_-;_-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6"/>
      <color rgb="FF000000"/>
      <name val="Arial Narrow"/>
      <family val="2"/>
    </font>
    <font>
      <sz val="16"/>
      <color rgb="FF000000"/>
      <name val="Arial Narrow"/>
      <family val="2"/>
    </font>
    <font>
      <sz val="9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30">
    <border>
      <left/>
      <right/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medium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/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hair">
        <color theme="1" tint="0.499984740745262"/>
      </right>
      <top/>
      <bottom/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/>
      <top/>
      <bottom style="thin">
        <color indexed="64"/>
      </bottom>
      <diagonal/>
    </border>
    <border>
      <left/>
      <right style="hair">
        <color theme="1" tint="0.499984740745262"/>
      </right>
      <top/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thin">
        <color indexed="64"/>
      </bottom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hair">
        <color theme="1" tint="0.499984740745262"/>
      </right>
      <top/>
      <bottom style="medium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 tint="-0.499984740745262"/>
      </left>
      <right style="medium">
        <color theme="1" tint="0.499984740745262"/>
      </right>
      <top/>
      <bottom style="medium">
        <color theme="0" tint="-0.4999847407452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4" fillId="2" borderId="0" xfId="0" applyFont="1" applyFill="1" applyAlignment="1">
      <alignment vertical="center"/>
    </xf>
    <xf numFmtId="164" fontId="4" fillId="2" borderId="0" xfId="3" applyNumberFormat="1" applyFont="1" applyFill="1" applyAlignment="1">
      <alignment horizontal="left" vertical="center"/>
    </xf>
    <xf numFmtId="164" fontId="4" fillId="2" borderId="0" xfId="3" applyNumberFormat="1" applyFont="1" applyFill="1" applyAlignment="1">
      <alignment horizontal="left" vertical="center" wrapText="1"/>
    </xf>
    <xf numFmtId="165" fontId="4" fillId="2" borderId="0" xfId="1" applyNumberFormat="1" applyFont="1" applyFill="1" applyAlignment="1">
      <alignment vertical="center" wrapText="1"/>
    </xf>
    <xf numFmtId="41" fontId="4" fillId="2" borderId="0" xfId="2" applyFont="1" applyFill="1" applyAlignment="1">
      <alignment vertical="center"/>
    </xf>
    <xf numFmtId="0" fontId="0" fillId="0" borderId="0" xfId="0" applyAlignment="1">
      <alignment vertical="top"/>
    </xf>
    <xf numFmtId="43" fontId="0" fillId="0" borderId="0" xfId="1" applyFont="1" applyAlignment="1">
      <alignment vertical="top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41" fontId="2" fillId="3" borderId="0" xfId="2" applyFont="1" applyFill="1" applyAlignment="1">
      <alignment horizontal="right" vertical="center"/>
    </xf>
    <xf numFmtId="41" fontId="2" fillId="3" borderId="0" xfId="2" applyFont="1" applyFill="1" applyAlignment="1">
      <alignment horizontal="righ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41" fontId="2" fillId="4" borderId="1" xfId="2" applyFont="1" applyFill="1" applyBorder="1" applyAlignment="1">
      <alignment horizontal="center" vertical="center" wrapText="1"/>
    </xf>
    <xf numFmtId="41" fontId="6" fillId="4" borderId="1" xfId="2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vertical="center" wrapText="1"/>
    </xf>
    <xf numFmtId="41" fontId="2" fillId="5" borderId="3" xfId="2" applyNumberFormat="1" applyFont="1" applyFill="1" applyBorder="1" applyAlignment="1">
      <alignment vertical="center"/>
    </xf>
    <xf numFmtId="41" fontId="2" fillId="5" borderId="4" xfId="2" applyNumberFormat="1" applyFont="1" applyFill="1" applyBorder="1" applyAlignment="1">
      <alignment vertical="center"/>
    </xf>
    <xf numFmtId="41" fontId="2" fillId="5" borderId="5" xfId="2" applyNumberFormat="1" applyFont="1" applyFill="1" applyBorder="1" applyAlignment="1">
      <alignment vertical="center"/>
    </xf>
    <xf numFmtId="0" fontId="2" fillId="5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165" fontId="0" fillId="0" borderId="8" xfId="1" applyNumberFormat="1" applyFont="1" applyBorder="1" applyAlignment="1">
      <alignment vertical="center"/>
    </xf>
    <xf numFmtId="165" fontId="0" fillId="0" borderId="9" xfId="1" applyNumberFormat="1" applyFont="1" applyBorder="1" applyAlignment="1">
      <alignment vertical="center"/>
    </xf>
    <xf numFmtId="165" fontId="0" fillId="0" borderId="10" xfId="1" applyNumberFormat="1" applyFont="1" applyBorder="1" applyAlignment="1">
      <alignment vertical="center"/>
    </xf>
    <xf numFmtId="165" fontId="0" fillId="0" borderId="0" xfId="0" applyNumberFormat="1"/>
    <xf numFmtId="0" fontId="2" fillId="5" borderId="1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2" fillId="5" borderId="15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2" fillId="5" borderId="17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vertical="center"/>
    </xf>
    <xf numFmtId="0" fontId="2" fillId="5" borderId="8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vertical="center" wrapText="1"/>
    </xf>
    <xf numFmtId="165" fontId="2" fillId="5" borderId="8" xfId="1" applyNumberFormat="1" applyFont="1" applyFill="1" applyBorder="1" applyAlignment="1">
      <alignment vertical="center"/>
    </xf>
    <xf numFmtId="165" fontId="2" fillId="5" borderId="9" xfId="1" applyNumberFormat="1" applyFont="1" applyFill="1" applyBorder="1" applyAlignment="1">
      <alignment vertical="center"/>
    </xf>
    <xf numFmtId="165" fontId="2" fillId="5" borderId="10" xfId="1" applyNumberFormat="1" applyFont="1" applyFill="1" applyBorder="1" applyAlignment="1">
      <alignment vertical="center"/>
    </xf>
    <xf numFmtId="0" fontId="2" fillId="5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0" fillId="5" borderId="11" xfId="0" applyFill="1" applyBorder="1" applyAlignment="1">
      <alignment vertical="center"/>
    </xf>
    <xf numFmtId="0" fontId="0" fillId="5" borderId="13" xfId="0" applyFill="1" applyBorder="1" applyAlignment="1">
      <alignment vertical="center"/>
    </xf>
    <xf numFmtId="0" fontId="0" fillId="5" borderId="15" xfId="0" applyFill="1" applyBorder="1" applyAlignment="1">
      <alignment vertical="center"/>
    </xf>
    <xf numFmtId="0" fontId="0" fillId="5" borderId="15" xfId="0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5" borderId="13" xfId="0" applyFont="1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8" xfId="0" applyBorder="1" applyAlignment="1">
      <alignment horizontal="left" vertical="center" wrapText="1"/>
    </xf>
    <xf numFmtId="165" fontId="0" fillId="0" borderId="18" xfId="1" applyNumberFormat="1" applyFont="1" applyBorder="1" applyAlignment="1">
      <alignment vertical="center"/>
    </xf>
    <xf numFmtId="165" fontId="0" fillId="0" borderId="19" xfId="1" applyNumberFormat="1" applyFont="1" applyBorder="1" applyAlignment="1">
      <alignment vertical="center"/>
    </xf>
    <xf numFmtId="0" fontId="0" fillId="5" borderId="20" xfId="0" applyFill="1" applyBorder="1" applyAlignment="1">
      <alignment vertical="center"/>
    </xf>
    <xf numFmtId="0" fontId="2" fillId="3" borderId="21" xfId="0" applyFont="1" applyFill="1" applyBorder="1" applyAlignment="1">
      <alignment vertical="center"/>
    </xf>
    <xf numFmtId="0" fontId="0" fillId="0" borderId="22" xfId="0" applyBorder="1" applyAlignment="1">
      <alignment horizontal="left" vertical="center"/>
    </xf>
    <xf numFmtId="0" fontId="0" fillId="0" borderId="22" xfId="0" applyBorder="1" applyAlignment="1">
      <alignment horizontal="left" vertical="center" wrapText="1"/>
    </xf>
    <xf numFmtId="165" fontId="0" fillId="0" borderId="22" xfId="1" applyNumberFormat="1" applyFont="1" applyBorder="1" applyAlignment="1">
      <alignment vertical="center"/>
    </xf>
    <xf numFmtId="165" fontId="0" fillId="0" borderId="23" xfId="1" applyNumberFormat="1" applyFont="1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vertical="center"/>
    </xf>
    <xf numFmtId="0" fontId="0" fillId="5" borderId="24" xfId="0" applyFill="1" applyBorder="1" applyAlignment="1">
      <alignment vertical="center"/>
    </xf>
    <xf numFmtId="0" fontId="2" fillId="3" borderId="25" xfId="0" applyFont="1" applyFill="1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0" borderId="26" xfId="0" applyBorder="1" applyAlignment="1">
      <alignment horizontal="left" vertical="center" wrapText="1"/>
    </xf>
    <xf numFmtId="165" fontId="0" fillId="0" borderId="26" xfId="1" applyNumberFormat="1" applyFont="1" applyBorder="1" applyAlignment="1">
      <alignment vertical="center"/>
    </xf>
    <xf numFmtId="165" fontId="0" fillId="0" borderId="27" xfId="1" applyNumberFormat="1" applyFont="1" applyBorder="1" applyAlignment="1">
      <alignment vertical="center"/>
    </xf>
    <xf numFmtId="165" fontId="2" fillId="7" borderId="28" xfId="1" applyNumberFormat="1" applyFont="1" applyFill="1" applyBorder="1" applyAlignment="1">
      <alignment horizontal="center" vertical="center"/>
    </xf>
    <xf numFmtId="165" fontId="2" fillId="7" borderId="29" xfId="1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left" vertical="center" wrapText="1"/>
    </xf>
    <xf numFmtId="43" fontId="0" fillId="3" borderId="0" xfId="1" applyFont="1" applyFill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center"/>
    </xf>
    <xf numFmtId="41" fontId="0" fillId="3" borderId="0" xfId="2" applyFont="1" applyFill="1" applyAlignment="1">
      <alignment horizontal="center" vertical="center"/>
    </xf>
    <xf numFmtId="166" fontId="0" fillId="3" borderId="0" xfId="2" applyNumberFormat="1" applyFont="1" applyFill="1" applyAlignment="1">
      <alignment horizontal="center" vertical="center"/>
    </xf>
    <xf numFmtId="43" fontId="0" fillId="3" borderId="0" xfId="1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165" fontId="0" fillId="3" borderId="0" xfId="0" applyNumberForma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164" fontId="4" fillId="2" borderId="0" xfId="3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2" fillId="6" borderId="28" xfId="0" applyFont="1" applyFill="1" applyBorder="1" applyAlignment="1">
      <alignment horizontal="center" vertical="center"/>
    </xf>
  </cellXfs>
  <cellStyles count="4">
    <cellStyle name="Millares" xfId="1" builtinId="3"/>
    <cellStyle name="Millares [0]" xfId="2" builtinId="6"/>
    <cellStyle name="Millares 3 2" xfId="3" xr:uid="{A04A32D8-263B-4BEA-9CFA-8A962B619AC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tyles" Target="styles.xml"/><Relationship Id="rId47" Type="http://schemas.openxmlformats.org/officeDocument/2006/relationships/customXml" Target="../customXml/item3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sharedStrings" Target="sharedStrings.xml"/><Relationship Id="rId48" Type="http://schemas.openxmlformats.org/officeDocument/2006/relationships/customXml" Target="../customXml/item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customXml" Target="../customXml/item2.xml"/><Relationship Id="rId20" Type="http://schemas.openxmlformats.org/officeDocument/2006/relationships/externalLink" Target="externalLinks/externalLink19.xml"/><Relationship Id="rId4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50132</xdr:colOff>
      <xdr:row>0</xdr:row>
      <xdr:rowOff>110096</xdr:rowOff>
    </xdr:from>
    <xdr:to>
      <xdr:col>1</xdr:col>
      <xdr:colOff>2679185</xdr:colOff>
      <xdr:row>6</xdr:row>
      <xdr:rowOff>6351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A165832-B8BD-4976-856A-E18F724F4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32" y="110096"/>
          <a:ext cx="3057678" cy="1229755"/>
        </a:xfrm>
        <a:prstGeom prst="rect">
          <a:avLst/>
        </a:prstGeom>
      </xdr:spPr>
    </xdr:pic>
    <xdr:clientData/>
  </xdr:twoCellAnchor>
  <xdr:twoCellAnchor editAs="oneCell">
    <xdr:from>
      <xdr:col>12</xdr:col>
      <xdr:colOff>432859</xdr:colOff>
      <xdr:row>0</xdr:row>
      <xdr:rowOff>74083</xdr:rowOff>
    </xdr:from>
    <xdr:to>
      <xdr:col>14</xdr:col>
      <xdr:colOff>1156990</xdr:colOff>
      <xdr:row>3</xdr:row>
      <xdr:rowOff>182034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1CF02A-2163-4174-9965-6825BD38E3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51138"/>
        <a:stretch/>
      </xdr:blipFill>
      <xdr:spPr>
        <a:xfrm>
          <a:off x="20621625" y="74083"/>
          <a:ext cx="2404765" cy="7175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ial%20Team\Projects\119\CVC\MSOFFICE\EXCEL\VINC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yecto%20Cr&#233;dito%20Asogpados%20Cinc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illa%20Agronegocios%20(Versi&#243;n%20Definitiva-Marzo%2028%202007)-PROPUESTA%20DE%20FFN%20E%20INFORME%20EJECUTIV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os\Ralbornoz\CAPP\PROYECTOS%20CHEMONICS\PALM%20HDA%20LAS%20FLORES-%20ASOGPADOS\Costos%20Totales%20Proyecto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ial%20Team\Proyectos\064%20CordeagropazN\Definitiva%20Armando\Proposals\023%20CEA\Documento%20Financiero\Juan%20Manuel\Link%20ProyeccionesAgricultorCEA%20VERSION%2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001%20-%20Award%20Budget%20FEDECACAO%2002.25.200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Ensayo%2030%2005%20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inarjaramillo\Documents\Reincorporaci&#243;n\Proyectos%20Productivos\BD%20Proyectos%20Productivos%20ETCR%20actualizado%20a%209%20de%20marzo%20DEFINITIVO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Jun%2013-08\Users\gloriasossa\AppData\Local\Microsoft\Windows\Temporary%20Internet%20Files\Content.Outlook\R39K3UT6\formato%20base%20dedatos%20ABRIL%2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lantillaPagosProduccion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%201%20a%2023%20y%2025%20y%2027_N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ia%20de%20PROYECTO%20EL%20Roble%20Inf%20inicial%20Daniel%20y%20Davi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Jun%2013-08\Users\gloriasossa\AppData\Local\Microsoft\Windows\Temporary%20Internet%20Files\Content.Outlook\R39K3UT6\formato%20base%20dedatos%20ABRIL%202%20(2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SOGPADOS%20-%20JUNE%201%20-%204000%20HECTARE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uanManuel.CAPPCOLOMBIA\My%20Documents\Juan%20Manuel\Proposals\023%20CEA\Documento%20Financiero\Juan%20Manuel\Link%20ProyeccionesAgricultorCEA%20VERSION%2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ial%20Team\Projects\119\Documents%20and%20Settings\Propietario\Mis%20documentos\JUAN%20CARLOS\CAPP%20DOCUMENTS\ASOGPADOS\PROJECT%20PALM%20OIL%20ASOGPADO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12%20Mar%20Bases%20ASOGPADO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ial%20Team\Proyectos\023%20CEA\Definitiva\Link%20ProyeccionesAgricultorCEA%20VERSION%20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chaelnavarrete\AppData\Local\Microsoft\Windows\INetCache\Content.Outlook\SWL2NQW3\Ficha%20Iniciativas%20Productivas%20Individuales%20GTPA-09072018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oros%20Municipales\10%20Base%20captura%20beneficiarios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ric.%20Por%20Contrato%20(Modelo%20Economico%20Final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ject%20048%20-%20October%2008%20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VAPIO%20Econ&#243;mica%20La%20Victoria%20Sinsib1_Febrero%201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124-JULY%203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ABANAS%20DE%20%20PEPIN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Link%20ProyeccionesAgricultorCEA%20Mod%2008-01-0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ial%20Team\Projects\119\Documents%20and%20Settings\pedro\Configuraci&#243;n%20local\Temp\PROYECTO%20CEA%20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ial%20Team\Projects\119\Documents%20and%20Settings\JuanManuel.CAPPCOLOMBIA\My%20Documents\Juan%20Manuel\Proposals\012%20Agrofrut\Documento%20Financiero\Modelo%20Agrofrut%20seg&#250;n%20datos%20Finales%20Visita%20Medell&#237;n%20Sepr%2018l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IB&#218;-ASOGPADOS\proyecto%20asogpados-capp%2023%20de%20marzo%202004\Costos%20Totales%20Proyect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ial%20Team\Proyectos\064%20CordeagropazN\Definitiva%20Armando\Proposals\012%20Agrofrut\Documento%20Financiero\Modelo%20Agrofrut%20seg&#250;n%20datos%20Finales%20Visita%20Medell&#237;n%20Sepr%2018l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inarjaramillo\AppData\Local\Microsoft\Windows\INetCache\Content.Outlook\JGXPAUI0\Copia%20de%20Base%20Proyectos%20Productivos%20ETCR%20el%20Bordo-TAHITI-ABRIL%20(002)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SABANA%20TOMATE%20CHONT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ESUPUESTO\Presupuesto\Informes\2021\Presupuesto%20Aprobado\Presupuesto%20Aprobado%2020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RUPALMA%20INF%20FINAL%20DPTO%20FINCIERO%2004.22.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sumen_Ejecutivo_Proyecto_MIDAS_N.D.S.%204.000%20H&#225;s._acuerdo_lasflores_junio_2006_ESCENARIO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nciero%2017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ondocp-my.sharepoint.com/FONDO%20COLOMBIA%20EN%20PAZ/FCP%20-%20Documentos/05%20Base_Datos/Juridica/PRECONTRACTUAL/BASE%20-%20SOLICITUDES%20DE%20CONTRATACI&#211;N%20-%20OPS_10_07_20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uanManuel.CAPPCOLOMBIA\My%20Documents\Juan%20Manuel\Proposals\012%20Agrofrut\Documento%20Financiero\Modelo%20Agrofrut%20seg&#250;n%20datos%20Finales%20Visita%20Medell&#237;n%20Sepr%2018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yectos%20de%20Transporte%20Caminos%20Vecinales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LANDA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Datos Base del Proyecto"/>
      <sheetName val="Listado"/>
      <sheetName val="Tabla 1. Establecimiento"/>
      <sheetName val="Tabla 2. Sostenimiento"/>
      <sheetName val="Tabla 8. Costos Totales x Ha."/>
      <sheetName val="Costos Totales PeqyMed"/>
      <sheetName val="Ingresos"/>
      <sheetName val="Amort. Proyecto Sin ICR-Peq."/>
      <sheetName val="Amort.Proyecto con ICR-Peq"/>
      <sheetName val="Amort. Proyecto Sin ICR-Med"/>
      <sheetName val="Amort.Proyecto con ICR-Med"/>
      <sheetName val="FLUJO DE CAJA Peq (sin ICR)"/>
      <sheetName val="FLUJO DE CAJA Peq (Con ICR)"/>
      <sheetName val="FLUJO DE CAJA Med (sin ICR)"/>
      <sheetName val="FLUJO DE CAJA Med (con ICR)"/>
      <sheetName val="Solicitud Peq (1)"/>
      <sheetName val="Solicitud Pequeños (2)"/>
      <sheetName val="pagina1-Peq"/>
      <sheetName val="pagina2-Peq"/>
      <sheetName val="página3 (Flujo-peq)"/>
      <sheetName val="GUIA-peq"/>
      <sheetName val="Solicitud Med 1"/>
      <sheetName val="Solicitud Medianos 2"/>
      <sheetName val="pagina1-Med"/>
      <sheetName val="pagina2-Med"/>
      <sheetName val="página3 (Flujo-Med)"/>
      <sheetName val="GUIA-Med"/>
      <sheetName val="Listado Definitivo"/>
    </sheetNames>
    <sheetDataSet>
      <sheetData sheetId="0"/>
      <sheetData sheetId="1" refreshError="1">
        <row r="5">
          <cell r="D5">
            <v>800</v>
          </cell>
        </row>
        <row r="6">
          <cell r="D6">
            <v>470</v>
          </cell>
        </row>
        <row r="7">
          <cell r="D7">
            <v>330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DATOS BÁSICOS"/>
      <sheetName val="EVALUACIÓN FINANCIERA"/>
      <sheetName val="EVALUACIÓN ECONÓMICA"/>
      <sheetName val="INDICADORES"/>
      <sheetName val="CONCLUSIONES"/>
      <sheetName val="ESTRUCTURA FLUJOS"/>
      <sheetName val="INFORME EJECUTIVO"/>
    </sheetNames>
    <sheetDataSet>
      <sheetData sheetId="0"/>
      <sheetData sheetId="1">
        <row r="21">
          <cell r="H21" t="str">
            <v>Año</v>
          </cell>
        </row>
        <row r="64">
          <cell r="H64">
            <v>0</v>
          </cell>
        </row>
        <row r="94">
          <cell r="H94">
            <v>3000</v>
          </cell>
        </row>
      </sheetData>
      <sheetData sheetId="2">
        <row r="93">
          <cell r="M93">
            <v>0</v>
          </cell>
        </row>
        <row r="101">
          <cell r="D101">
            <v>0</v>
          </cell>
        </row>
        <row r="102">
          <cell r="D102">
            <v>0</v>
          </cell>
        </row>
        <row r="105">
          <cell r="K105">
            <v>0</v>
          </cell>
        </row>
      </sheetData>
      <sheetData sheetId="3">
        <row r="9">
          <cell r="H9">
            <v>0.87</v>
          </cell>
        </row>
        <row r="10">
          <cell r="H10">
            <v>1</v>
          </cell>
        </row>
        <row r="80">
          <cell r="M80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4. C.Comercialización"/>
      <sheetName val="Tabla7.Establecimiento_Palma"/>
      <sheetName val="Tabla8.Sostenimiento_Palma"/>
      <sheetName val="Cuadro 3. Cronograma Estab&amp;sost"/>
      <sheetName val="Tabla9.Excedente_explotac_1Ha"/>
      <sheetName val="Tabla10.Excedente_explotac_UPF"/>
      <sheetName val="Tabla11.Costos_Asistenc_Técnica"/>
      <sheetName val="Tabla12.Costos_Establec&amp;Sos (2)"/>
      <sheetName val="Anexo3.1_Proyección Fruta"/>
      <sheetName val="Tabla14.CostosPlanta Extractora"/>
      <sheetName val="Tabla15.Costos_PMA"/>
      <sheetName val="Tabla16.Costos Adminstración"/>
      <sheetName val="Tabla17.Costos C.Social"/>
      <sheetName val="Tabla18.Flujo de Inversiones"/>
      <sheetName val="Tabla 19.Matriz Financ_Fase1"/>
      <sheetName val="Tabla20.MatrizFinanc_Integral"/>
      <sheetName val="Tabla22.Proyec_Ingresos_Cultivo"/>
      <sheetName val="Tabla23-27. AmortizacionCrédito"/>
      <sheetName val="Tabla24.Flujo de Caja Cultivo"/>
      <sheetName val="Tabla25.Proyecc_Ingresos_Aceite"/>
      <sheetName val="Tabla26.Proy_Costos_gast_Indust"/>
      <sheetName val="Tabla28.Flujo_CajaAgroindustria"/>
      <sheetName val="ProyecciónMacro"/>
      <sheetName val="Resumen Plan de Acompañamiento"/>
      <sheetName val="Progrmación Desmbolsos por Fuen"/>
      <sheetName val="Cronog_2 años"/>
      <sheetName val="Prog.Creditos"/>
      <sheetName val="Amort. Crédito (2)No Considerar"/>
      <sheetName val="Flujo de Caja Fase Agrícola(No)"/>
      <sheetName val="Proyección de Ingresos_Palma(No"/>
      <sheetName val="Proyección Costos de Produc(No)"/>
      <sheetName val="Proyección Fruta(no)"/>
      <sheetName val="Flujo de comercialización"/>
      <sheetName val="Flujograma proceso productivo"/>
      <sheetName val="Requerimientos de fertiliz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16">
          <cell r="B16">
            <v>1295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Resumen"/>
      <sheetName val="Informe Final (1)"/>
      <sheetName val="Informe Final (2)"/>
      <sheetName val="Informe Final (3)"/>
      <sheetName val="Indicadores"/>
      <sheetName val="Anexo 13 Costos has a julio 03"/>
      <sheetName val="Anexo 14 Proyección 5 años"/>
      <sheetName val="Anexo 15 Proyección 5 años (2)"/>
      <sheetName val="Variables Macroeconomicas."/>
      <sheetName val="Imputs"/>
      <sheetName val="Matriz"/>
      <sheetName val="Flujo de Caja"/>
      <sheetName val="Cost. Prod HA.mensual"/>
      <sheetName val="Montaje Infraest."/>
      <sheetName val="Costos proy. Insumos"/>
      <sheetName val="Producción por asociación"/>
      <sheetName val="Gastos prod. Proy."/>
      <sheetName val="PyG Mensual"/>
      <sheetName val="PyG Anual"/>
      <sheetName val="Credito B. Agrario"/>
      <sheetName val="Aportes Otros Financiadores."/>
      <sheetName val="Ingresos prod.Proy."/>
      <sheetName val="Datos Beneficiario"/>
      <sheetName val="Hoja resumen"/>
      <sheetName val="Informe Final Agricultor (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AWARD BUDGET"/>
      <sheetName val="2 BUDGET TIMELINE"/>
      <sheetName val="3 AGB INPUT FORM"/>
      <sheetName val="4 HIGH LEVEL BUDGET"/>
      <sheetName val="5 COST SUMMARY"/>
      <sheetName val="6 MAXWELL ANNEX "/>
      <sheetName val="7 FINANCIAL INDICATORS "/>
      <sheetName val="8 TICKMARKS"/>
      <sheetName val="9 FI DETAILS"/>
      <sheetName val="10 TechDataForm"/>
      <sheetName val="10 TechDataForm (2)"/>
      <sheetName val="CHANGES"/>
      <sheetName val="INVESTMENT"/>
      <sheetName val=" 11 SUMMARY PAGE"/>
      <sheetName val="12 ONE PAGE"/>
      <sheetName val="13 USOS Y FUENTES"/>
      <sheetName val="Variables"/>
      <sheetName val="F&amp;U"/>
      <sheetName val="Solictud CAPP"/>
      <sheetName val="FF Solictud CAPP"/>
      <sheetName val="Salida DCG"/>
      <sheetName val="Flujo"/>
      <sheetName val="Credito"/>
      <sheetName val="CostoxHa"/>
      <sheetName val="Costos AT"/>
      <sheetName val="Capacitacion"/>
      <sheetName val="ManoObra"/>
      <sheetName val="Insumos"/>
      <sheetName val="Herramienta"/>
      <sheetName val="RendCultivos"/>
      <sheetName val="PreciosCacao"/>
      <sheetName val="VtasCacao"/>
      <sheetName val="OtrosCultivos"/>
      <sheetName val="BioDatas"/>
      <sheetName val="TransyViáticos"/>
      <sheetName val="CronGeneral"/>
      <sheetName val="CronSiembras"/>
      <sheetName val="CronLaboresCultivo"/>
      <sheetName val="CronTecnico"/>
      <sheetName val="CronCapa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>
        <row r="2">
          <cell r="B2">
            <v>700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grama de Actividades"/>
      <sheetName val="FUENTES Y USOS"/>
      <sheetName val="AWARD BUDGET"/>
      <sheetName val="PATRON DE COSTOS DIRECTOS"/>
      <sheetName val="Areas,MO, CostProd, Vr.Prod"/>
    </sheetNames>
    <sheetDataSet>
      <sheetData sheetId="0" refreshError="1"/>
      <sheetData sheetId="1" refreshError="1"/>
      <sheetData sheetId="2"/>
      <sheetData sheetId="3" refreshError="1"/>
      <sheetData sheetId="4">
        <row r="53">
          <cell r="K53">
            <v>24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 en ETCR"/>
      <sheetName val="Hoja2"/>
      <sheetName val="OACP-ARN"/>
      <sheetName val="BD Proyectos Productivos"/>
      <sheetName val="Hoja5"/>
      <sheetName val="Priorización PNUD"/>
      <sheetName val="Hoja6"/>
      <sheetName val="Agricola"/>
      <sheetName val="Hoja4"/>
      <sheetName val="Hoja1"/>
      <sheetName val="ECOMUN"/>
      <sheetName val="Hoja3"/>
    </sheetNames>
    <sheetDataSet>
      <sheetData sheetId="0"/>
      <sheetData sheetId="1">
        <row r="2">
          <cell r="A2" t="str">
            <v>Antioquia</v>
          </cell>
        </row>
        <row r="3">
          <cell r="A3" t="str">
            <v>Arauca</v>
          </cell>
        </row>
        <row r="4">
          <cell r="A4" t="str">
            <v>Caqueta</v>
          </cell>
        </row>
        <row r="5">
          <cell r="A5" t="str">
            <v xml:space="preserve">Cauca </v>
          </cell>
        </row>
        <row r="6">
          <cell r="A6" t="str">
            <v>Cesar</v>
          </cell>
        </row>
        <row r="7">
          <cell r="A7" t="str">
            <v>Choco</v>
          </cell>
        </row>
        <row r="8">
          <cell r="A8" t="str">
            <v>Cordoba</v>
          </cell>
        </row>
        <row r="9">
          <cell r="A9" t="str">
            <v>Guajira</v>
          </cell>
        </row>
        <row r="10">
          <cell r="A10" t="str">
            <v>Guaviare</v>
          </cell>
        </row>
        <row r="11">
          <cell r="A11" t="str">
            <v>Meta</v>
          </cell>
        </row>
        <row r="12">
          <cell r="A12" t="str">
            <v>Nariño</v>
          </cell>
        </row>
        <row r="13">
          <cell r="A13" t="str">
            <v>N._de_Santander</v>
          </cell>
        </row>
        <row r="14">
          <cell r="A14" t="str">
            <v>Putumayo</v>
          </cell>
        </row>
        <row r="15">
          <cell r="A15" t="str">
            <v>Tolima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encion_Publico"/>
      <sheetName val="Proyectos_Productivos"/>
      <sheetName val="Estado_Proyecto"/>
      <sheetName val="Conceptos_Tecnicos"/>
      <sheetName val="Seguimiento_Formulacion"/>
      <sheetName val="Listas"/>
      <sheetName val="Seguimiento_Asociativos_Desemb"/>
      <sheetName val="Seguimiento_Individuales_Desemb"/>
      <sheetName val="Participan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C1" t="str">
            <v>AMAZONAS</v>
          </cell>
        </row>
        <row r="2">
          <cell r="C2" t="str">
            <v>ANTIOQUIA</v>
          </cell>
        </row>
        <row r="3">
          <cell r="C3" t="str">
            <v>ARAUCA</v>
          </cell>
        </row>
        <row r="4">
          <cell r="C4" t="str">
            <v>ATLANTICO</v>
          </cell>
        </row>
        <row r="5">
          <cell r="C5" t="str">
            <v>BOGOTA</v>
          </cell>
        </row>
        <row r="6">
          <cell r="C6" t="str">
            <v>BOLIVAR</v>
          </cell>
        </row>
        <row r="7">
          <cell r="C7" t="str">
            <v>BOYACA</v>
          </cell>
        </row>
        <row r="8">
          <cell r="C8" t="str">
            <v>CALDAS</v>
          </cell>
        </row>
        <row r="9">
          <cell r="C9" t="str">
            <v>CAQUETA</v>
          </cell>
        </row>
        <row r="10">
          <cell r="C10" t="str">
            <v>CASANARE</v>
          </cell>
        </row>
        <row r="11">
          <cell r="C11" t="str">
            <v>CAUCA</v>
          </cell>
        </row>
        <row r="12">
          <cell r="C12" t="str">
            <v>CESAR</v>
          </cell>
        </row>
        <row r="13">
          <cell r="C13" t="str">
            <v>CHOCO</v>
          </cell>
        </row>
        <row r="14">
          <cell r="C14" t="str">
            <v>CORDOBA</v>
          </cell>
        </row>
        <row r="15">
          <cell r="C15" t="str">
            <v>CUNDINAMARCA</v>
          </cell>
        </row>
        <row r="16">
          <cell r="C16" t="str">
            <v>GUAINIA</v>
          </cell>
        </row>
        <row r="17">
          <cell r="C17" t="str">
            <v>GUAVIARE</v>
          </cell>
        </row>
        <row r="18">
          <cell r="C18" t="str">
            <v>HUILA</v>
          </cell>
        </row>
        <row r="19">
          <cell r="C19" t="str">
            <v>LA GUAJIRA</v>
          </cell>
        </row>
        <row r="20">
          <cell r="C20" t="str">
            <v>MAGDALENA</v>
          </cell>
        </row>
        <row r="21">
          <cell r="C21" t="str">
            <v>META</v>
          </cell>
        </row>
        <row r="22">
          <cell r="C22" t="str">
            <v>NARIÑO</v>
          </cell>
        </row>
        <row r="23">
          <cell r="C23" t="str">
            <v>NORTE DE SANTANDER</v>
          </cell>
        </row>
        <row r="24">
          <cell r="C24" t="str">
            <v>PUTUMAYO</v>
          </cell>
        </row>
        <row r="25">
          <cell r="C25" t="str">
            <v>QUINDIO</v>
          </cell>
        </row>
        <row r="26">
          <cell r="C26" t="str">
            <v>RISARALDA</v>
          </cell>
        </row>
        <row r="27">
          <cell r="C27" t="str">
            <v>SAN ANDRES</v>
          </cell>
        </row>
        <row r="28">
          <cell r="C28" t="str">
            <v>SANTANDER</v>
          </cell>
        </row>
        <row r="29">
          <cell r="C29" t="str">
            <v>SUCRE</v>
          </cell>
        </row>
        <row r="30">
          <cell r="C30" t="str">
            <v>TOLIMA</v>
          </cell>
        </row>
        <row r="31">
          <cell r="C31" t="str">
            <v>VALLE DEL CAUCA</v>
          </cell>
        </row>
        <row r="32">
          <cell r="C32" t="str">
            <v>VAUPES</v>
          </cell>
        </row>
        <row r="33">
          <cell r="C33" t="str">
            <v>VICHADA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Datos Terceros"/>
      <sheetName val="Datos Beneficiarios"/>
      <sheetName val="Pagos"/>
      <sheetName val="terceros"/>
      <sheetName val="Beneficiarios"/>
      <sheetName val="Tablas"/>
      <sheetName val="Chequ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J2" t="str">
            <v>ABN AMRO BANK COLOMBIA</v>
          </cell>
          <cell r="AM2" t="str">
            <v>AHORROS</v>
          </cell>
        </row>
        <row r="3">
          <cell r="AJ3" t="str">
            <v>BANCO AGRARIO</v>
          </cell>
          <cell r="AM3" t="str">
            <v>CORRIENTE</v>
          </cell>
        </row>
        <row r="4">
          <cell r="AJ4" t="str">
            <v>BANCO AV VILLAS</v>
          </cell>
          <cell r="AM4" t="str">
            <v>COMODIN</v>
          </cell>
        </row>
        <row r="5">
          <cell r="AJ5" t="str">
            <v>BANCO BBVA</v>
          </cell>
        </row>
        <row r="6">
          <cell r="AJ6" t="str">
            <v>BANCO CAJA SOCIAL</v>
          </cell>
        </row>
        <row r="7">
          <cell r="AJ7" t="str">
            <v>BANCO CENTRAL HIPOTECARIO</v>
          </cell>
        </row>
        <row r="8">
          <cell r="AJ8" t="str">
            <v>BANCO COLPATRIA</v>
          </cell>
        </row>
        <row r="9">
          <cell r="AJ9" t="str">
            <v>BANCO DE BOGOTA</v>
          </cell>
        </row>
        <row r="10">
          <cell r="AJ10" t="str">
            <v>BANCO DE CREDITO</v>
          </cell>
        </row>
        <row r="11">
          <cell r="AJ11" t="str">
            <v>BANCO DE OCCIDENTE</v>
          </cell>
        </row>
        <row r="12">
          <cell r="AJ12" t="str">
            <v>BANCO GNB SUDAMERIS</v>
          </cell>
        </row>
        <row r="13">
          <cell r="AJ13" t="str">
            <v>BANCO POPULAR</v>
          </cell>
        </row>
        <row r="14">
          <cell r="AJ14" t="str">
            <v>BANCO SANTANDER</v>
          </cell>
        </row>
        <row r="15">
          <cell r="AJ15" t="str">
            <v>BANCO SUPERIOR</v>
          </cell>
        </row>
        <row r="16">
          <cell r="AJ16" t="str">
            <v>BANCO UNION COLOMBIANO</v>
          </cell>
        </row>
        <row r="17">
          <cell r="AJ17" t="str">
            <v>BANCOLOMBIA</v>
          </cell>
        </row>
        <row r="18">
          <cell r="AJ18" t="str">
            <v>BANESTADO</v>
          </cell>
        </row>
        <row r="19">
          <cell r="AJ19" t="str">
            <v>CITIBANK</v>
          </cell>
        </row>
        <row r="20">
          <cell r="AJ20" t="str">
            <v>COLMENA</v>
          </cell>
        </row>
        <row r="21">
          <cell r="AJ21" t="str">
            <v>CONAVI</v>
          </cell>
        </row>
        <row r="22">
          <cell r="AJ22" t="str">
            <v>COOPCENTRAL</v>
          </cell>
        </row>
        <row r="23">
          <cell r="AJ23" t="str">
            <v>DAVIVIENDA</v>
          </cell>
        </row>
        <row r="24">
          <cell r="AJ24" t="str">
            <v>GRANBANCO</v>
          </cell>
        </row>
        <row r="25">
          <cell r="AJ25" t="str">
            <v>INTERBANCO</v>
          </cell>
        </row>
        <row r="26">
          <cell r="AJ26" t="str">
            <v>LLOYDS TSB BANK S.A.</v>
          </cell>
        </row>
        <row r="27">
          <cell r="AJ27" t="str">
            <v>MEGABANCO</v>
          </cell>
        </row>
        <row r="28">
          <cell r="AJ28" t="str">
            <v>STANDAR CHARTERED</v>
          </cell>
        </row>
        <row r="29">
          <cell r="AJ29" t="str">
            <v>COMODIN</v>
          </cell>
        </row>
        <row r="30">
          <cell r="AJ30" t="str">
            <v>COOMEVA</v>
          </cell>
        </row>
        <row r="50">
          <cell r="AJ50">
            <v>0</v>
          </cell>
        </row>
      </sheetData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_Establecimiento"/>
      <sheetName val="Anexo 2_EstablecmII"/>
      <sheetName val="Anexo 3_Sostenim_año1"/>
      <sheetName val="Anexo 4_Sostenim_año2"/>
      <sheetName val="Anexo 5_Sostenim_año3"/>
      <sheetName val="Anexo 6"/>
      <sheetName val="Anexo 7"/>
      <sheetName val="Anexo 8"/>
      <sheetName val="Anexo 9"/>
      <sheetName val="Anexo 10"/>
      <sheetName val="Anexo 11_Admón_año1"/>
      <sheetName val="Anexo 12_Admón_año2"/>
      <sheetName val="Anexo 12 A_Admón_año3"/>
      <sheetName val="Anexo 13"/>
      <sheetName val="Anexo 14"/>
      <sheetName val="Anexo 15"/>
      <sheetName val="Anexo 16"/>
      <sheetName val="Anexo 17_Fortalecim_año1"/>
      <sheetName val="Anexo 18_Fortalecim_año2"/>
      <sheetName val="Anexo 19_Capacitación Año1"/>
      <sheetName val="Anexo 20_Capacit_Año2"/>
      <sheetName val="Anexo 21_Capacit_Año3"/>
      <sheetName val="Anexo 22_Asist_Año1"/>
      <sheetName val="Anexo 23_Asist_Año2"/>
      <sheetName val="Anexo 23A_Asist_Año3"/>
      <sheetName val="Anexo 25"/>
      <sheetName val="Anexo 2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5">
          <cell r="H5">
            <v>4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Hoja1"/>
      <sheetName val="INDICE"/>
      <sheetName val="Otros Costos"/>
      <sheetName val="Usos Fuentes"/>
      <sheetName val="PL"/>
      <sheetName val="flujo de Fondos"/>
      <sheetName val="Prestamo"/>
      <sheetName val="Donacion"/>
      <sheetName val="Donacion (2)"/>
      <sheetName val="Plan de Siembras"/>
      <sheetName val="PLDetallado"/>
      <sheetName val="Costos por Hectarea"/>
      <sheetName val="DATOS BÁSICOS"/>
      <sheetName val="EVALUACIÓN FINANCIERA"/>
      <sheetName val="EVALUACIÓN ECONÓMICA"/>
      <sheetName val="INDICADORES"/>
      <sheetName val="CONCLUSIONES"/>
      <sheetName val="INFORME EJECU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8">
          <cell r="AG18">
            <v>0</v>
          </cell>
          <cell r="AH18">
            <v>0</v>
          </cell>
        </row>
        <row r="19">
          <cell r="AC19">
            <v>14572087200.000002</v>
          </cell>
          <cell r="AD19">
            <v>17373048000.000004</v>
          </cell>
          <cell r="AE19">
            <v>17373048000.000004</v>
          </cell>
          <cell r="AF19">
            <v>17373048000.000004</v>
          </cell>
          <cell r="AG19">
            <v>68003073600.000008</v>
          </cell>
          <cell r="AH19">
            <v>19701549873.862091</v>
          </cell>
        </row>
        <row r="20">
          <cell r="AG20">
            <v>68003073600.000008</v>
          </cell>
          <cell r="AH20">
            <v>19701549873.862091</v>
          </cell>
        </row>
        <row r="28"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459999540</v>
          </cell>
          <cell r="AH28">
            <v>411138732.48795795</v>
          </cell>
        </row>
        <row r="29"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1973240000</v>
          </cell>
          <cell r="AH29">
            <v>1871749352.4632311</v>
          </cell>
        </row>
        <row r="30"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280000000</v>
          </cell>
          <cell r="AH30">
            <v>266507734.55474624</v>
          </cell>
        </row>
        <row r="31"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1201662962</v>
          </cell>
          <cell r="AH31">
            <v>1107995727.7660637</v>
          </cell>
        </row>
        <row r="32">
          <cell r="AG32">
            <v>3914902502</v>
          </cell>
          <cell r="AH32">
            <v>3657391547.2719994</v>
          </cell>
        </row>
        <row r="35">
          <cell r="AG35">
            <v>16731537200</v>
          </cell>
          <cell r="AH35">
            <v>5305786411.8846016</v>
          </cell>
        </row>
        <row r="36">
          <cell r="AC36">
            <v>933332400</v>
          </cell>
          <cell r="AD36">
            <v>933332400</v>
          </cell>
          <cell r="AE36">
            <v>933332400</v>
          </cell>
          <cell r="AF36">
            <v>933332400</v>
          </cell>
          <cell r="AG36">
            <v>4106662560</v>
          </cell>
          <cell r="AH36">
            <v>1367459316.8343508</v>
          </cell>
        </row>
        <row r="37">
          <cell r="AC37">
            <v>224000000</v>
          </cell>
          <cell r="AD37">
            <v>224000000</v>
          </cell>
          <cell r="AE37">
            <v>224000000</v>
          </cell>
          <cell r="AF37">
            <v>224000000</v>
          </cell>
          <cell r="AG37">
            <v>985600000</v>
          </cell>
          <cell r="AH37">
            <v>328190564.23080844</v>
          </cell>
        </row>
        <row r="38"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</row>
        <row r="39">
          <cell r="AC39">
            <v>2565580599.9999995</v>
          </cell>
          <cell r="AD39">
            <v>2818380599.9999995</v>
          </cell>
          <cell r="AE39">
            <v>2818380599.9999995</v>
          </cell>
          <cell r="AF39">
            <v>2818380599.9999995</v>
          </cell>
          <cell r="AG39">
            <v>11639274639.999998</v>
          </cell>
          <cell r="AH39">
            <v>3610136530.8194404</v>
          </cell>
        </row>
        <row r="40">
          <cell r="AG40">
            <v>471504227.30555558</v>
          </cell>
          <cell r="AH40">
            <v>290996940.68753874</v>
          </cell>
        </row>
        <row r="41"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</row>
        <row r="42"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174396227.30555555</v>
          </cell>
          <cell r="AH42">
            <v>171732754.16395545</v>
          </cell>
        </row>
        <row r="43">
          <cell r="AG43">
            <v>297108000</v>
          </cell>
          <cell r="AH43">
            <v>119264186.52358329</v>
          </cell>
        </row>
        <row r="44"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</row>
        <row r="45">
          <cell r="AC45">
            <v>421242400</v>
          </cell>
          <cell r="AD45">
            <v>421242400</v>
          </cell>
          <cell r="AE45">
            <v>421242400</v>
          </cell>
          <cell r="AF45">
            <v>421242400</v>
          </cell>
          <cell r="AG45">
            <v>2080001440</v>
          </cell>
          <cell r="AH45">
            <v>822682768.22395504</v>
          </cell>
        </row>
        <row r="46"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</row>
        <row r="47"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11808000</v>
          </cell>
          <cell r="AH47">
            <v>11263991.857247368</v>
          </cell>
        </row>
        <row r="48">
          <cell r="AC48">
            <v>421242400</v>
          </cell>
          <cell r="AD48">
            <v>421242400</v>
          </cell>
          <cell r="AE48">
            <v>421242400</v>
          </cell>
          <cell r="AF48">
            <v>421242400</v>
          </cell>
          <cell r="AG48">
            <v>2068193440</v>
          </cell>
          <cell r="AH48">
            <v>811418776.36670756</v>
          </cell>
        </row>
        <row r="49"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</row>
        <row r="50">
          <cell r="AG50">
            <v>19283042867.305553</v>
          </cell>
          <cell r="AH50">
            <v>6419466120.796093</v>
          </cell>
        </row>
        <row r="53">
          <cell r="AC53">
            <v>863602652.22726214</v>
          </cell>
          <cell r="AD53">
            <v>132861946.49650189</v>
          </cell>
          <cell r="AE53">
            <v>0</v>
          </cell>
          <cell r="AF53">
            <v>0</v>
          </cell>
          <cell r="AG53">
            <v>1747653474.0743642</v>
          </cell>
          <cell r="AH53">
            <v>1105686597.7632473</v>
          </cell>
        </row>
        <row r="54">
          <cell r="AC54">
            <v>1924752526.3210368</v>
          </cell>
          <cell r="AD54">
            <v>1399820019.1425724</v>
          </cell>
          <cell r="AE54">
            <v>0</v>
          </cell>
          <cell r="AF54">
            <v>0</v>
          </cell>
          <cell r="AG54">
            <v>3499550047.8564305</v>
          </cell>
          <cell r="AH54">
            <v>2124925862.331321</v>
          </cell>
        </row>
        <row r="55">
          <cell r="AC55">
            <v>95000000</v>
          </cell>
          <cell r="AD55">
            <v>38000000</v>
          </cell>
          <cell r="AE55">
            <v>0</v>
          </cell>
          <cell r="AF55">
            <v>0</v>
          </cell>
          <cell r="AG55">
            <v>370180473.30000001</v>
          </cell>
          <cell r="AH55">
            <v>279060416.2644617</v>
          </cell>
        </row>
        <row r="56">
          <cell r="AG56">
            <v>5617383995.2307949</v>
          </cell>
          <cell r="AH56">
            <v>2986301738.8111534</v>
          </cell>
        </row>
        <row r="59"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</row>
        <row r="60"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</row>
        <row r="61">
          <cell r="AG61">
            <v>0</v>
          </cell>
          <cell r="AH61">
            <v>0</v>
          </cell>
        </row>
        <row r="63">
          <cell r="AG63">
            <v>28815329364.53635</v>
          </cell>
          <cell r="AH63">
            <v>13063159406.879246</v>
          </cell>
        </row>
        <row r="70">
          <cell r="AG70">
            <v>68397183700.60556</v>
          </cell>
          <cell r="AH70">
            <v>20083565665.813099</v>
          </cell>
        </row>
        <row r="72">
          <cell r="AG72">
            <v>19283042867.305553</v>
          </cell>
          <cell r="AH72">
            <v>6419466120.796093</v>
          </cell>
        </row>
        <row r="73">
          <cell r="AG73">
            <v>0</v>
          </cell>
          <cell r="AH73">
            <v>0</v>
          </cell>
        </row>
        <row r="74">
          <cell r="AG74">
            <v>0</v>
          </cell>
          <cell r="AH74">
            <v>0</v>
          </cell>
        </row>
        <row r="75">
          <cell r="AC75">
            <v>1110037246.1760707</v>
          </cell>
          <cell r="AD75">
            <v>1110037246.1760707</v>
          </cell>
          <cell r="AE75">
            <v>1110037246.1760707</v>
          </cell>
          <cell r="AF75">
            <v>1110037246.1760707</v>
          </cell>
          <cell r="AG75">
            <v>4884163883.1747122</v>
          </cell>
          <cell r="AH75">
            <v>1626356027.4095423</v>
          </cell>
        </row>
        <row r="76">
          <cell r="AG76">
            <v>24167206750.480267</v>
          </cell>
          <cell r="AH76">
            <v>8045822148.205636</v>
          </cell>
        </row>
        <row r="78">
          <cell r="AG78">
            <v>0</v>
          </cell>
          <cell r="AH78">
            <v>0</v>
          </cell>
        </row>
        <row r="80">
          <cell r="AG80">
            <v>3914902502</v>
          </cell>
          <cell r="AH80">
            <v>3657391547.2719994</v>
          </cell>
        </row>
        <row r="81">
          <cell r="AG81">
            <v>0</v>
          </cell>
          <cell r="AH81">
            <v>0</v>
          </cell>
        </row>
        <row r="82">
          <cell r="AC82">
            <v>-1110037246.1760707</v>
          </cell>
          <cell r="AD82">
            <v>-1110037246.1760707</v>
          </cell>
          <cell r="AE82">
            <v>-1110037246.1760707</v>
          </cell>
          <cell r="AF82">
            <v>-1110037246.1760707</v>
          </cell>
          <cell r="AG82">
            <v>-4884163883.1747122</v>
          </cell>
          <cell r="AH82">
            <v>-1626356027.4095423</v>
          </cell>
        </row>
        <row r="83">
          <cell r="AG83">
            <v>0</v>
          </cell>
          <cell r="AH83">
            <v>0</v>
          </cell>
        </row>
        <row r="84"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</row>
        <row r="85"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-88444419.611111104</v>
          </cell>
          <cell r="AH85">
            <v>-80488982.367480978</v>
          </cell>
        </row>
        <row r="86">
          <cell r="AG86">
            <v>-1057705800.7858231</v>
          </cell>
          <cell r="AH86">
            <v>1957786395.5984454</v>
          </cell>
        </row>
        <row r="88">
          <cell r="AG88">
            <v>0</v>
          </cell>
          <cell r="AH88">
            <v>0</v>
          </cell>
        </row>
        <row r="90">
          <cell r="AG90">
            <v>23109500949.694443</v>
          </cell>
          <cell r="AH90">
            <v>10003608543.804081</v>
          </cell>
        </row>
        <row r="91"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</row>
        <row r="92">
          <cell r="AG92">
            <v>45287682750.911118</v>
          </cell>
          <cell r="AH92">
            <v>10079957122.009012</v>
          </cell>
        </row>
      </sheetData>
      <sheetData sheetId="15">
        <row r="22">
          <cell r="AG22">
            <v>0</v>
          </cell>
        </row>
        <row r="23">
          <cell r="AG23">
            <v>68003073600.000008</v>
          </cell>
        </row>
        <row r="24">
          <cell r="AG24">
            <v>68003073600.000008</v>
          </cell>
        </row>
        <row r="31">
          <cell r="AG31">
            <v>395599604.40000004</v>
          </cell>
        </row>
        <row r="32">
          <cell r="AG32">
            <v>1696986400</v>
          </cell>
        </row>
        <row r="33">
          <cell r="AG33">
            <v>240800000</v>
          </cell>
        </row>
        <row r="34">
          <cell r="AG34">
            <v>769064295.67999995</v>
          </cell>
        </row>
        <row r="35">
          <cell r="AG35">
            <v>3102450300.0799999</v>
          </cell>
        </row>
        <row r="38">
          <cell r="AG38">
            <v>11828481571.200005</v>
          </cell>
        </row>
        <row r="39">
          <cell r="AG39">
            <v>3531729801.6000013</v>
          </cell>
        </row>
        <row r="40">
          <cell r="AG40">
            <v>847616000</v>
          </cell>
        </row>
        <row r="41">
          <cell r="AG41">
            <v>0</v>
          </cell>
        </row>
        <row r="42">
          <cell r="AG42">
            <v>7449135769.6000023</v>
          </cell>
        </row>
        <row r="43">
          <cell r="AG43">
            <v>405493635.48277777</v>
          </cell>
        </row>
        <row r="44">
          <cell r="AG44">
            <v>0</v>
          </cell>
        </row>
        <row r="45">
          <cell r="AG45">
            <v>149980755.48277777</v>
          </cell>
        </row>
        <row r="46">
          <cell r="AG46">
            <v>255512880</v>
          </cell>
        </row>
        <row r="47">
          <cell r="AG47">
            <v>0</v>
          </cell>
        </row>
        <row r="48">
          <cell r="AG48">
            <v>1788801238.3999994</v>
          </cell>
        </row>
        <row r="49">
          <cell r="AG49">
            <v>0</v>
          </cell>
        </row>
        <row r="50">
          <cell r="AG50">
            <v>10154880</v>
          </cell>
        </row>
        <row r="51">
          <cell r="AG51">
            <v>1778646358.3999994</v>
          </cell>
        </row>
        <row r="52">
          <cell r="AG52">
            <v>0</v>
          </cell>
        </row>
        <row r="53">
          <cell r="AG53">
            <v>14022776445.082771</v>
          </cell>
        </row>
        <row r="55">
          <cell r="AG55">
            <v>0</v>
          </cell>
        </row>
        <row r="56">
          <cell r="AG56">
            <v>0</v>
          </cell>
        </row>
        <row r="57">
          <cell r="AG57">
            <v>0</v>
          </cell>
        </row>
        <row r="58">
          <cell r="AG58">
            <v>0</v>
          </cell>
        </row>
        <row r="60">
          <cell r="AG60">
            <v>17125226745.162771</v>
          </cell>
        </row>
        <row r="66">
          <cell r="AG66">
            <v>68003073600.000008</v>
          </cell>
        </row>
        <row r="67">
          <cell r="AG67">
            <v>-88444419.611111104</v>
          </cell>
        </row>
        <row r="69">
          <cell r="AG69">
            <v>14022776445.082771</v>
          </cell>
        </row>
        <row r="70">
          <cell r="AG70">
            <v>3102450300.0799999</v>
          </cell>
        </row>
        <row r="71">
          <cell r="AG71">
            <v>0</v>
          </cell>
        </row>
        <row r="74">
          <cell r="AG74">
            <v>17125226745.162771</v>
          </cell>
        </row>
        <row r="75">
          <cell r="AG75">
            <v>0</v>
          </cell>
        </row>
        <row r="76">
          <cell r="AG76">
            <v>50789402435.226097</v>
          </cell>
        </row>
      </sheetData>
      <sheetData sheetId="16">
        <row r="37">
          <cell r="E37">
            <v>95</v>
          </cell>
          <cell r="F37">
            <v>1</v>
          </cell>
        </row>
        <row r="38">
          <cell r="E38">
            <v>19283042867.305553</v>
          </cell>
          <cell r="F38">
            <v>1</v>
          </cell>
        </row>
        <row r="39">
          <cell r="E39">
            <v>3914902502</v>
          </cell>
          <cell r="F39">
            <v>1</v>
          </cell>
        </row>
        <row r="40">
          <cell r="E40">
            <v>12840937601.999998</v>
          </cell>
          <cell r="F40">
            <v>1</v>
          </cell>
        </row>
        <row r="43">
          <cell r="E43">
            <v>221595.00000000003</v>
          </cell>
          <cell r="F43">
            <v>1</v>
          </cell>
        </row>
        <row r="44">
          <cell r="E44">
            <v>221595.00000000003</v>
          </cell>
          <cell r="F44">
            <v>1</v>
          </cell>
        </row>
        <row r="45">
          <cell r="E45">
            <v>0</v>
          </cell>
          <cell r="F45">
            <v>1</v>
          </cell>
        </row>
        <row r="46">
          <cell r="E46">
            <v>0</v>
          </cell>
          <cell r="F46">
            <v>1</v>
          </cell>
        </row>
        <row r="47">
          <cell r="E47">
            <v>0</v>
          </cell>
          <cell r="F47">
            <v>1</v>
          </cell>
        </row>
        <row r="48">
          <cell r="E48">
            <v>0</v>
          </cell>
          <cell r="F48">
            <v>1</v>
          </cell>
        </row>
        <row r="49">
          <cell r="E49">
            <v>0</v>
          </cell>
          <cell r="F49">
            <v>1</v>
          </cell>
        </row>
      </sheetData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encion_Publico"/>
      <sheetName val="Proyectos_Productivos"/>
      <sheetName val="Estado_Proyecto"/>
      <sheetName val="Conceptos_Tecnicos"/>
      <sheetName val="Seguimiento_Formulacion"/>
      <sheetName val="Listas"/>
      <sheetName val="Seguimiento_Asociativos_Desemb"/>
      <sheetName val="Seguimiento_Individuales_Desemb"/>
      <sheetName val="Participantes"/>
    </sheetNames>
    <sheetDataSet>
      <sheetData sheetId="0"/>
      <sheetData sheetId="1"/>
      <sheetData sheetId="2"/>
      <sheetData sheetId="3"/>
      <sheetData sheetId="4"/>
      <sheetData sheetId="5">
        <row r="1">
          <cell r="C1" t="str">
            <v>AMAZONAS</v>
          </cell>
        </row>
        <row r="2">
          <cell r="C2" t="str">
            <v>ANTIOQUIA</v>
          </cell>
        </row>
        <row r="3">
          <cell r="C3" t="str">
            <v>ARAUCA</v>
          </cell>
        </row>
        <row r="4">
          <cell r="C4" t="str">
            <v>ATLANTICO</v>
          </cell>
        </row>
        <row r="5">
          <cell r="C5" t="str">
            <v>BOGOTA</v>
          </cell>
        </row>
        <row r="6">
          <cell r="C6" t="str">
            <v>BOLIVAR</v>
          </cell>
        </row>
        <row r="7">
          <cell r="C7" t="str">
            <v>BOYACA</v>
          </cell>
        </row>
        <row r="8">
          <cell r="C8" t="str">
            <v>CALDAS</v>
          </cell>
        </row>
        <row r="9">
          <cell r="C9" t="str">
            <v>CAQUETA</v>
          </cell>
        </row>
        <row r="10">
          <cell r="C10" t="str">
            <v>CASANARE</v>
          </cell>
        </row>
        <row r="11">
          <cell r="C11" t="str">
            <v>CAUCA</v>
          </cell>
        </row>
        <row r="12">
          <cell r="C12" t="str">
            <v>CESAR</v>
          </cell>
        </row>
        <row r="13">
          <cell r="C13" t="str">
            <v>CHOCO</v>
          </cell>
        </row>
        <row r="14">
          <cell r="C14" t="str">
            <v>CORDOBA</v>
          </cell>
        </row>
        <row r="15">
          <cell r="C15" t="str">
            <v>CUNDINAMARCA</v>
          </cell>
        </row>
        <row r="16">
          <cell r="C16" t="str">
            <v>GUAINIA</v>
          </cell>
        </row>
        <row r="17">
          <cell r="C17" t="str">
            <v>GUAVIARE</v>
          </cell>
        </row>
        <row r="18">
          <cell r="C18" t="str">
            <v>HUILA</v>
          </cell>
        </row>
        <row r="19">
          <cell r="C19" t="str">
            <v>LA GUAJIRA</v>
          </cell>
        </row>
        <row r="20">
          <cell r="C20" t="str">
            <v>MAGDALENA</v>
          </cell>
        </row>
        <row r="21">
          <cell r="C21" t="str">
            <v>META</v>
          </cell>
        </row>
        <row r="22">
          <cell r="C22" t="str">
            <v>NARIÑO</v>
          </cell>
        </row>
        <row r="23">
          <cell r="C23" t="str">
            <v>NORTE DE SANTANDER</v>
          </cell>
        </row>
        <row r="24">
          <cell r="C24" t="str">
            <v>PUTUMAYO</v>
          </cell>
        </row>
        <row r="25">
          <cell r="C25" t="str">
            <v>QUINDIO</v>
          </cell>
        </row>
        <row r="26">
          <cell r="C26" t="str">
            <v>RISARALDA</v>
          </cell>
        </row>
        <row r="27">
          <cell r="C27" t="str">
            <v>SAN ANDRES</v>
          </cell>
        </row>
        <row r="28">
          <cell r="C28" t="str">
            <v>SANTANDER</v>
          </cell>
        </row>
        <row r="29">
          <cell r="C29" t="str">
            <v>SUCRE</v>
          </cell>
        </row>
        <row r="30">
          <cell r="C30" t="str">
            <v>TOLIMA</v>
          </cell>
        </row>
        <row r="31">
          <cell r="C31" t="str">
            <v>VALLE DEL CAUCA</v>
          </cell>
        </row>
        <row r="32">
          <cell r="C32" t="str">
            <v>VAUPES</v>
          </cell>
        </row>
        <row r="33">
          <cell r="C33" t="str">
            <v>VICHADA</v>
          </cell>
        </row>
      </sheetData>
      <sheetData sheetId="6"/>
      <sheetData sheetId="7"/>
      <sheetData sheetId="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4. C.Comercialización"/>
      <sheetName val="Tabla14.CostosPlanta Extractora"/>
      <sheetName val="PRESUPUESTO INICIAL"/>
      <sheetName val="Sheet1"/>
      <sheetName val="Proyecto original a PC"/>
      <sheetName val="Tabla7.Establecimiento_Palma"/>
      <sheetName val="Tabla8.Sostenimiento_Palma"/>
      <sheetName val="Tabla11.Costos_Asistenc_Técnica"/>
      <sheetName val="Tabla16.Costos Adminstración"/>
      <sheetName val="Patrón de costos"/>
      <sheetName val="Tabla17.Costos C.Social"/>
      <sheetName val="AWARD BUDGET CAPP"/>
      <sheetName val="PROJECT SUMMARY"/>
      <sheetName val="PRESTAMO"/>
      <sheetName val="PRESTAMO con ICR"/>
      <sheetName val="ONE PAGE"/>
      <sheetName val="SUMMARY OF FINANCIAL INDICATORS"/>
      <sheetName val="ACTIVITY 1."/>
      <sheetName val="ACTIVITY LINE 1.1.a"/>
      <sheetName val="MULTIPLIER FACTOR"/>
      <sheetName val="ACTIVITY LINE 1.1.b"/>
      <sheetName val="ACTIVITY 2."/>
      <sheetName val="ACTIVITY LINE 2.1."/>
      <sheetName val="ACTIVITY LINE 2.2."/>
      <sheetName val="ACTIVITY LINE 2.3."/>
      <sheetName val="ACTIVITY LINE 2.4."/>
      <sheetName val="ACTIVITY LINE 2.5."/>
      <sheetName val="ACTIVITY LINE 2.6."/>
      <sheetName val="AWARD BUDGET INICIAL"/>
      <sheetName val="ACTIVITY 3"/>
      <sheetName val="ACTIVITY LINE 3.1."/>
      <sheetName val="ACTIVITY LINE 3.2.a"/>
      <sheetName val="ACTIVITY LINE 3.2.b"/>
      <sheetName val="ACTIVITY 4"/>
      <sheetName val="ACTIVITY LINE 4.1.a"/>
      <sheetName val="ACTIVITY LINE 4.1.b"/>
      <sheetName val="ACTIVITY 5"/>
      <sheetName val="ACTIVITY LINE 5.1."/>
      <sheetName val="ACTIVITY LINE 5.2."/>
      <sheetName val="ACTIVITY LINE 5.3."/>
      <sheetName val="Sheet2"/>
      <sheetName val="SALARIOS 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>
        <row r="35">
          <cell r="E35">
            <v>1162867.6129999999</v>
          </cell>
          <cell r="H35">
            <v>1370023.7080000001</v>
          </cell>
          <cell r="K35">
            <v>1529553.818</v>
          </cell>
        </row>
      </sheetData>
      <sheetData sheetId="7"/>
      <sheetData sheetId="8" refreshError="1"/>
      <sheetData sheetId="9" refreshError="1"/>
      <sheetData sheetId="10" refreshError="1"/>
      <sheetData sheetId="11"/>
      <sheetData sheetId="12" refreshError="1">
        <row r="8">
          <cell r="C8">
            <v>2655.18</v>
          </cell>
        </row>
      </sheetData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Resumen"/>
      <sheetName val="Informe Final (1)"/>
      <sheetName val="Informe Final (2)"/>
      <sheetName val="Informe Final (3)"/>
      <sheetName val="Indicadores"/>
      <sheetName val="Anexo 13 Costos has a julio 03"/>
      <sheetName val="Anexo 14 Proyección 5 años"/>
      <sheetName val="Anexo 15 Proyección 5 años (2)"/>
      <sheetName val="Variables Macroeconomicas."/>
      <sheetName val="Imputs"/>
      <sheetName val="Matriz"/>
      <sheetName val="Flujo de Caja"/>
      <sheetName val="Cost. Prod HA.mensual"/>
      <sheetName val="Montaje Infraest."/>
      <sheetName val="Costos proy. Insumos"/>
      <sheetName val="Producción por asociación"/>
      <sheetName val="Gastos prod. Proy."/>
      <sheetName val="PyG Mensual"/>
      <sheetName val="PyG Anual"/>
      <sheetName val="Credito B. Agrario"/>
      <sheetName val="Aportes Otros Financiadores."/>
      <sheetName val="Ingresos prod.Proy."/>
      <sheetName val="Datos Beneficiar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4. C.Comercialización"/>
      <sheetName val="Tabla14.CostosPlanta Extractora"/>
      <sheetName val="Tabla8.Sostenimiento_Palma"/>
      <sheetName val="Hoja1"/>
      <sheetName val="Tabla7.Establecimiento_Palma"/>
      <sheetName val="Tabla16.Costos Adminstración"/>
      <sheetName val="Tabla17.Costos C.Social"/>
      <sheetName val="Tabla11.Costos_Asistenc_Técnica"/>
      <sheetName val="PROJECT SUMMARY"/>
      <sheetName val="ONE PAGE"/>
      <sheetName val="SUMMARY OF FINANCIAL INDICATORS"/>
    </sheetNames>
    <sheetDataSet>
      <sheetData sheetId="0" refreshError="1"/>
      <sheetData sheetId="1" refreshError="1"/>
      <sheetData sheetId="2" refreshError="1">
        <row r="50">
          <cell r="D50">
            <v>4</v>
          </cell>
          <cell r="E50">
            <v>8</v>
          </cell>
          <cell r="F50">
            <v>12</v>
          </cell>
          <cell r="G50">
            <v>18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idos"/>
      <sheetName val="1. Inf. Proponente"/>
      <sheetName val="2. Parámetros"/>
      <sheetName val="3. Costos x Ha"/>
      <sheetName val="3.1_Establecimiento"/>
      <sheetName val="3.2_Sostenim."/>
      <sheetName val="4. Producción"/>
      <sheetName val="5. Créditos"/>
      <sheetName val="5. Créditos (2)"/>
      <sheetName val="6. Otros Costos"/>
      <sheetName val="7. Donación"/>
      <sheetName val="7. Donación (2)"/>
      <sheetName val="Plan Acompañamiento (Asogpados)"/>
      <sheetName val="8. Fuentes y Usos (2)"/>
      <sheetName val="8. Fuentes y Usos (3)"/>
      <sheetName val="8. Fuentes y Usos"/>
      <sheetName val="Flujo de Caja del Proyecto"/>
    </sheetNames>
    <sheetDataSet>
      <sheetData sheetId="0"/>
      <sheetData sheetId="1"/>
      <sheetData sheetId="2"/>
      <sheetData sheetId="3"/>
      <sheetData sheetId="4" refreshError="1">
        <row r="36">
          <cell r="E36">
            <v>4261784</v>
          </cell>
        </row>
      </sheetData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resumen"/>
      <sheetName val="Cuadro Resumen"/>
      <sheetName val="Informe Final Agricultor (1)"/>
      <sheetName val="Informe Final (2)"/>
      <sheetName val="Informe Final (3)"/>
      <sheetName val="Indicadores"/>
      <sheetName val="Anexo 13 Costos has a julio 03"/>
      <sheetName val="Anexo 14 Proyección 5 años"/>
      <sheetName val="Anexo 15 Proyección 5 años (2)"/>
      <sheetName val="Variables Macroeconomicas."/>
      <sheetName val="Imputs"/>
      <sheetName val="Matriz"/>
      <sheetName val="Flujo de Caja"/>
      <sheetName val="Cost. Prod HA.mensual"/>
      <sheetName val="Montaje Infraest."/>
      <sheetName val="Costos proy. Insumos"/>
      <sheetName val="Producción por asociación"/>
      <sheetName val="Gastos prod. Proy."/>
      <sheetName val="PyG Mensual"/>
      <sheetName val="PyG Anual"/>
      <sheetName val="Credito B. Agrario"/>
      <sheetName val="Aportes Otros Financiadores."/>
      <sheetName val="Ingresos prod.Proy."/>
      <sheetName val="Datos Beneficiario"/>
      <sheetName val="Informe Final (1)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 Iniciativas productivas"/>
      <sheetName val="listas desple"/>
      <sheetName val="Hoja1"/>
      <sheetName val="Hoja3"/>
      <sheetName val="Hoja2"/>
      <sheetName val="Manual de Usuario"/>
    </sheetNames>
    <sheetDataSet>
      <sheetData sheetId="0"/>
      <sheetData sheetId="1"/>
      <sheetData sheetId="2"/>
      <sheetData sheetId="3"/>
      <sheetData sheetId="4">
        <row r="2">
          <cell r="AD2" t="str">
            <v>Hectarea</v>
          </cell>
          <cell r="AF2" t="str">
            <v>Diario</v>
          </cell>
          <cell r="AI2" t="str">
            <v>Tonelada</v>
          </cell>
          <cell r="AK2" t="str">
            <v>Arriendo</v>
          </cell>
          <cell r="AM2" t="str">
            <v>Compra directa</v>
          </cell>
          <cell r="AO2" t="str">
            <v>Areas de conservación y protección ambiental</v>
          </cell>
        </row>
        <row r="3">
          <cell r="AD3" t="str">
            <v>Fanegada</v>
          </cell>
          <cell r="AF3" t="str">
            <v>Semanal</v>
          </cell>
          <cell r="AI3" t="str">
            <v>kilo</v>
          </cell>
          <cell r="AK3" t="str">
            <v>Comodato</v>
          </cell>
          <cell r="AM3" t="str">
            <v>Arrendamiento</v>
          </cell>
          <cell r="AO3" t="str">
            <v>Área de desarrollo rural</v>
          </cell>
        </row>
        <row r="4">
          <cell r="AD4" t="str">
            <v>Metros Cuadrados</v>
          </cell>
          <cell r="AF4" t="str">
            <v>Quincenal</v>
          </cell>
          <cell r="AI4" t="str">
            <v>Libra</v>
          </cell>
          <cell r="AK4" t="str">
            <v>Posesión</v>
          </cell>
          <cell r="AM4" t="str">
            <v>Comodato</v>
          </cell>
          <cell r="AO4" t="str">
            <v>Agrosilvo-pastoril</v>
          </cell>
        </row>
        <row r="5">
          <cell r="AD5" t="str">
            <v>N/A</v>
          </cell>
          <cell r="AF5" t="str">
            <v>Mensual</v>
          </cell>
          <cell r="AI5" t="str">
            <v>Litros</v>
          </cell>
          <cell r="AK5" t="str">
            <v>Propiedad individual titulada</v>
          </cell>
          <cell r="AM5" t="str">
            <v>Donación</v>
          </cell>
          <cell r="AO5" t="str">
            <v>Baldío en zona de reserva forestal ley 2da</v>
          </cell>
        </row>
        <row r="6">
          <cell r="AF6" t="str">
            <v>Trimestral</v>
          </cell>
          <cell r="AI6" t="str">
            <v>Unidades</v>
          </cell>
          <cell r="AK6" t="str">
            <v>Resguardo indigena</v>
          </cell>
          <cell r="AM6" t="str">
            <v>Adjudicación individual</v>
          </cell>
          <cell r="AO6" t="str">
            <v>Consejo comunitario afro</v>
          </cell>
        </row>
        <row r="7">
          <cell r="AF7" t="str">
            <v>Semestral</v>
          </cell>
          <cell r="AI7" t="str">
            <v>N/A</v>
          </cell>
          <cell r="AK7" t="str">
            <v>Consejo Comunitario</v>
          </cell>
          <cell r="AM7" t="str">
            <v>Adjudicación colectiva</v>
          </cell>
          <cell r="AO7" t="str">
            <v>Forestal</v>
          </cell>
        </row>
        <row r="8">
          <cell r="AF8" t="str">
            <v>Anual</v>
          </cell>
          <cell r="AK8" t="str">
            <v>Ocupación étnica sin legalizar</v>
          </cell>
          <cell r="AM8" t="str">
            <v>Otra</v>
          </cell>
          <cell r="AO8" t="str">
            <v>Resguardo indígena constituido</v>
          </cell>
        </row>
        <row r="9">
          <cell r="AF9" t="str">
            <v>N/A</v>
          </cell>
          <cell r="AK9" t="str">
            <v>Baldio en zona de reserva forestal ley 2da</v>
          </cell>
          <cell r="AM9" t="str">
            <v>N/A</v>
          </cell>
          <cell r="AO9" t="str">
            <v>Territorio Afro sin legalizar</v>
          </cell>
        </row>
        <row r="10">
          <cell r="AK10" t="str">
            <v>Sin datos</v>
          </cell>
          <cell r="AO10" t="str">
            <v>Terrotorio indígena sin legalizar</v>
          </cell>
        </row>
        <row r="11">
          <cell r="AK11" t="str">
            <v>N/A</v>
          </cell>
          <cell r="AO11" t="str">
            <v>Zona de reserva campesina</v>
          </cell>
        </row>
        <row r="12">
          <cell r="AO12" t="str">
            <v>Zona de reserva forestal</v>
          </cell>
        </row>
        <row r="13">
          <cell r="AO13" t="str">
            <v>Zonas Rurales</v>
          </cell>
        </row>
        <row r="14">
          <cell r="AO14" t="str">
            <v>Zonas Urbanas</v>
          </cell>
        </row>
        <row r="15">
          <cell r="AO15" t="str">
            <v>N/A</v>
          </cell>
        </row>
        <row r="16">
          <cell r="AO16" t="str">
            <v>Sin Datos</v>
          </cell>
        </row>
      </sheetData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Listas"/>
      <sheetName val="Municipios"/>
      <sheetName val="Hoja1"/>
      <sheetName val="EG Hoja Evaluación"/>
    </sheetNames>
    <sheetDataSet>
      <sheetData sheetId="0"/>
      <sheetData sheetId="1">
        <row r="2">
          <cell r="C2" t="str">
            <v>CÉDULA</v>
          </cell>
          <cell r="E2" t="str">
            <v>MASCULINO</v>
          </cell>
          <cell r="H2" t="str">
            <v>VOLUNTARIA Y BENEFICIOS POST-ERRADICACION</v>
          </cell>
        </row>
        <row r="3">
          <cell r="C3" t="str">
            <v>TARJETA DE IDENTIDAD</v>
          </cell>
          <cell r="E3" t="str">
            <v>FEMENINO</v>
          </cell>
          <cell r="H3" t="str">
            <v>FORZOSA GRUPOS MOVILES DE ERRADICACIÓN Y BENEFICIOS POST-ERRADICACION</v>
          </cell>
        </row>
        <row r="4">
          <cell r="C4" t="str">
            <v>REGISTRO CIVIL</v>
          </cell>
          <cell r="H4" t="str">
            <v>FUERZA PÚBLICA Y BENEFICIOS POST-ERRADICACIÓN</v>
          </cell>
        </row>
      </sheetData>
      <sheetData sheetId="2"/>
      <sheetData sheetId="3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. Macroe."/>
      <sheetName val="Datos "/>
      <sheetName val="Beneficios"/>
      <sheetName val="Inversiones"/>
      <sheetName val="Correccion Monetaria"/>
      <sheetName val="Costos Prod."/>
      <sheetName val="Costos operacionales"/>
      <sheetName val="Ingresos Ope."/>
      <sheetName val="P y G"/>
      <sheetName val="Amortiz y Deprec."/>
      <sheetName val="Balance"/>
      <sheetName val="Dividendos"/>
      <sheetName val="Flujo de Caja"/>
      <sheetName val="Impuestos"/>
      <sheetName val="Control de Aportes"/>
      <sheetName val="Deuda"/>
      <sheetName val="CxP y CxC"/>
      <sheetName val="Costos Prod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s"/>
      <sheetName val="Riego Inicial"/>
      <sheetName val="Herramientas Inicial"/>
      <sheetName val="Beneficiaderos Inicial"/>
      <sheetName val="Costo por Hectarea Inicial"/>
      <sheetName val="Asesorías y Capacitación Inicia"/>
      <sheetName val="Unidad Gestion Inicial"/>
      <sheetName val="AB INPUT FORM"/>
      <sheetName val="Riego"/>
      <sheetName val="Herramientas"/>
      <sheetName val="Beneficiaderos"/>
      <sheetName val="Costo por Hectarea"/>
      <sheetName val="Asesorías y Capacitación"/>
      <sheetName val="Unidad Gestion"/>
      <sheetName val="AWARD BUDGET SHORT VERSION"/>
      <sheetName val="AWARD BUDGET"/>
      <sheetName val="BUDGET TIMELINE"/>
      <sheetName val="High Level Budget"/>
      <sheetName val="TICKMARKS"/>
      <sheetName val="FUENTES Y USOS"/>
      <sheetName val="MAXWELL ANNEX"/>
      <sheetName val="PROJECT SUMMARY"/>
      <sheetName val="PROJECT SUMMARY PER GROWER"/>
      <sheetName val="ONE PAGE"/>
      <sheetName val="GROWER INCOME"/>
      <sheetName val="FI Details "/>
      <sheetName val="FINANCIAL INDICATORS"/>
      <sheetName val="PRESTAMO"/>
      <sheetName val="TABLAS PARA PD"/>
      <sheetName val="Compra Tierras"/>
      <sheetName val="Patron Original"/>
      <sheetName val="Plan de Siembras"/>
      <sheetName val="Asistencia Técnica"/>
      <sheetName val="Section I"/>
      <sheetName val="Sheet1"/>
    </sheetNames>
    <sheetDataSet>
      <sheetData sheetId="0">
        <row r="7">
          <cell r="B7">
            <v>510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Pr"/>
      <sheetName val="RnHa"/>
      <sheetName val="CsHa"/>
      <sheetName val="MO"/>
      <sheetName val="AF"/>
      <sheetName val="Inten"/>
      <sheetName val="Obr"/>
      <sheetName val="DatoE"/>
      <sheetName val="VNPHa"/>
      <sheetName val="AS"/>
      <sheetName val="VBPFin"/>
      <sheetName val="VBPEco"/>
      <sheetName val="CPrdF"/>
      <sheetName val="CPrdE"/>
      <sheetName val="VNP"/>
      <sheetName val="CosFin"/>
      <sheetName val="FluFin"/>
      <sheetName val="CosEco"/>
      <sheetName val="FluEco"/>
      <sheetName val="Sensi"/>
      <sheetName val="Gráfica TI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">
          <cell r="E43">
            <v>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ron Costos Inicial"/>
      <sheetName val="Técnica Inicial"/>
      <sheetName val="Social Inicial"/>
      <sheetName val="M&amp;E inicial"/>
      <sheetName val="Año 1 Inicial"/>
      <sheetName val="Año 2 Inicial"/>
      <sheetName val="Año 3 Inicial"/>
      <sheetName val="AWARD BUDGET Aldea (Final)"/>
      <sheetName val="AB Inicial"/>
      <sheetName val="AB INPUT FORM"/>
      <sheetName val="AWARD BUDGET Aldea Final"/>
      <sheetName val="Patron Costos"/>
      <sheetName val="Año 1 Final"/>
      <sheetName val="Año 2 Final"/>
      <sheetName val="Año 3 Final"/>
      <sheetName val="Técnica Final"/>
      <sheetName val="Social Final"/>
      <sheetName val="M&amp;E Final"/>
      <sheetName val="FUENTES Y USOS"/>
      <sheetName val="PROJECT SUMMARY"/>
      <sheetName val="PRESTAMO"/>
      <sheetName val="PRESTAMO con ICR"/>
      <sheetName val="ONE PAGE"/>
      <sheetName val="FINANCIAL FLOWS"/>
      <sheetName val="SUMMARY OF FINANCIAL INDICATORS"/>
      <sheetName val="SENSIBILIDAD"/>
      <sheetName val="TICKMARKS"/>
      <sheetName val="MAXWELL ANNEX"/>
      <sheetName val="BIODATA CHECKLIST"/>
      <sheetName val="HLB &amp; Cost Summary"/>
      <sheetName val="TICKMARKS (046)"/>
      <sheetName val="Rendimientos Producción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PORTES"/>
      <sheetName val="CONTRATO"/>
      <sheetName val="SABANA"/>
      <sheetName val="SABANA MODELO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are of expenses"/>
      <sheetName val="Cuadro Resumen"/>
      <sheetName val="Informe Final (2)"/>
      <sheetName val="Informe Final (3)"/>
      <sheetName val="Indicadores"/>
      <sheetName val="Anexo 13 Costos has a julio 03"/>
      <sheetName val="Anexo 14 Proyección 5 años"/>
      <sheetName val="Anexo 15 Proyección 5 años (2)"/>
      <sheetName val="Variables Macroeconomicas."/>
      <sheetName val="Imputs"/>
      <sheetName val="Matriz"/>
      <sheetName val="Flujo de Caja"/>
      <sheetName val="Cost. Prod HA.mensual"/>
      <sheetName val="Montaje Infraest."/>
      <sheetName val="Costos proy. Insumos"/>
      <sheetName val="Producción por asociación"/>
      <sheetName val="Gastos prod. Proy."/>
      <sheetName val="PyG Mensual"/>
      <sheetName val="PyG Anual"/>
      <sheetName val="Credito B. Agrario"/>
      <sheetName val="Aportes Otros Financiadores."/>
      <sheetName val="Ingresos prod.Proy."/>
      <sheetName val="Datos Beneficiar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. Macroe."/>
      <sheetName val="Costos Prod."/>
      <sheetName val="Montaje Infraest."/>
      <sheetName val="Imputs (Real)"/>
      <sheetName val="Flujo de Caja"/>
      <sheetName val="K W"/>
      <sheetName val="Inversion Infraestructura"/>
      <sheetName val="Deuda Infraestruc."/>
      <sheetName val="Deuda Produccion"/>
      <sheetName val="Im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Resumen"/>
      <sheetName val="Informe Final (1)"/>
      <sheetName val="Indicadores (1)"/>
      <sheetName val="Informe Final (2)"/>
      <sheetName val="Informe Final (3)"/>
      <sheetName val="INVERSIONES"/>
      <sheetName val="Ingreso agri."/>
      <sheetName val="Tablas para impresión"/>
      <sheetName val="Resumen C.D"/>
      <sheetName val="P&amp;G"/>
      <sheetName val="Balance"/>
      <sheetName val="Inversión"/>
      <sheetName val="Resultados"/>
      <sheetName val="Sensibilidad"/>
      <sheetName val="Results"/>
      <sheetName val="Tesor"/>
      <sheetName val="Supuestos"/>
      <sheetName val="Ventas Antiguas"/>
      <sheetName val="Supuestos Cultivos"/>
      <sheetName val="Proyección Cultivo"/>
      <sheetName val="Producción"/>
      <sheetName val="Destino Vtas"/>
      <sheetName val="Ventas"/>
      <sheetName val="Costos dir."/>
      <sheetName val="Costos Antiguos"/>
      <sheetName val="Gastos"/>
      <sheetName val="P&amp;G2002"/>
      <sheetName val="Aportes CAPP"/>
      <sheetName val="Leasing"/>
      <sheetName val="Inver. Agro"/>
      <sheetName val="FF"/>
      <sheetName val="Impuestos"/>
      <sheetName val="Indicadores"/>
      <sheetName val="Crit de Proy"/>
      <sheetName val="Variables Macroeconómicas"/>
      <sheetName val="Impresión"/>
      <sheetName val="Contro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4. C.Comercialización"/>
      <sheetName val="Tabla7.Establecimiento_Palma"/>
      <sheetName val="Tabla8.Sostenimiento_Palma"/>
      <sheetName val="Cuadro 3. Cronograma Estab&amp;sost"/>
      <sheetName val="Tabla9.Excedente_explotac_1Ha"/>
      <sheetName val="Tabla10.Excedente_explotac_UPF"/>
      <sheetName val="Tabla11.Costos_Asistenc_Técnica"/>
      <sheetName val="Tabla12.Costos_Establec&amp;Sos (2)"/>
      <sheetName val="Anexo3.1_Proyección Fruta"/>
      <sheetName val="Tabla14.CostosPlanta Extractora"/>
      <sheetName val="Tabla15.Costos_PMA"/>
      <sheetName val="Tabla16.Costos Adminstración"/>
      <sheetName val="Tabla17.Costos C.Social"/>
      <sheetName val="Tabla18.Flujo de Inversiones"/>
      <sheetName val="Tabla 19.Matriz Financ_Fase1"/>
      <sheetName val="Tabla20.MatrizFinanc_Integral"/>
      <sheetName val="Tabla22.Proyec_Ingresos_Cultivo"/>
      <sheetName val="Tabla23-27. AmortizacionCrédito"/>
      <sheetName val="Tabla24.Flujo de Caja Cultivo"/>
      <sheetName val="Tabla25.Proyecc_Ingresos_Aceite"/>
      <sheetName val="Tabla26.Proy_Costos_gast_Indust"/>
      <sheetName val="Tabla28.Flujo_CajaAgroindustria"/>
      <sheetName val="ProyecciónMacro"/>
      <sheetName val="Resumen Plan de Acompañamiento"/>
      <sheetName val="Progrmación Desmbolsos por Fuen"/>
      <sheetName val="Cronog_2 años"/>
      <sheetName val="Prog.Creditos"/>
      <sheetName val="Amort. Crédito (2)No Considerar"/>
      <sheetName val="Flujo de Caja Fase Agrícola(No)"/>
      <sheetName val="Proyección de Ingresos_Palma(No"/>
      <sheetName val="Proyección Costos de Produc(No)"/>
      <sheetName val="Proyección Fruta(no)"/>
      <sheetName val="Flujo de comercialización"/>
      <sheetName val="Flujograma proceso productivo"/>
      <sheetName val="Requerimientos de fertilización"/>
    </sheetNames>
    <sheetDataSet>
      <sheetData sheetId="0" refreshError="1"/>
      <sheetData sheetId="1"/>
      <sheetData sheetId="2" refreshError="1">
        <row r="32">
          <cell r="E32">
            <v>1162867.6129999999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Resumen"/>
      <sheetName val="Informe Final (1)"/>
      <sheetName val="Indicadores (1)"/>
      <sheetName val="Informe Final (2)"/>
      <sheetName val="Informe Final (3)"/>
      <sheetName val="INVERSIONES"/>
      <sheetName val="Ingreso agri."/>
      <sheetName val="Tablas para impresión"/>
      <sheetName val="Resumen C.D"/>
      <sheetName val="P&amp;G"/>
      <sheetName val="Balance"/>
      <sheetName val="Inversión"/>
      <sheetName val="Resultados"/>
      <sheetName val="Sensibilidad"/>
      <sheetName val="Results"/>
      <sheetName val="Tesor"/>
      <sheetName val="Supuestos"/>
      <sheetName val="Ventas Antiguas"/>
      <sheetName val="Supuestos Cultivos"/>
      <sheetName val="Proyección Cultivo"/>
      <sheetName val="Producción"/>
      <sheetName val="Destino Vtas"/>
      <sheetName val="Ventas"/>
      <sheetName val="Costos dir."/>
      <sheetName val="Costos Antiguos"/>
      <sheetName val="Gastos"/>
      <sheetName val="P&amp;G2002"/>
      <sheetName val="Aportes CAPP"/>
      <sheetName val="Leasing"/>
      <sheetName val="Inver. Agro"/>
      <sheetName val="FF"/>
      <sheetName val="Impuestos"/>
      <sheetName val="Indicadores"/>
      <sheetName val="Crit de Proy"/>
      <sheetName val="Variables Macroeconómicas"/>
      <sheetName val="Impresión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 en ETCR"/>
      <sheetName val="Hoja2"/>
    </sheetNames>
    <sheetDataSet>
      <sheetData sheetId="0" refreshError="1"/>
      <sheetData sheetId="1">
        <row r="2">
          <cell r="BK2" t="str">
            <v>Cooperativa_ECOMUN</v>
          </cell>
        </row>
        <row r="3">
          <cell r="BK3" t="str">
            <v>Asociativo_NO_ECOMUN</v>
          </cell>
        </row>
        <row r="4">
          <cell r="BK4" t="str">
            <v>Individual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SABANA"/>
    </sheetNames>
    <sheetDataSet>
      <sheetData sheetId="0" refreshError="1"/>
      <sheetData sheetId="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2021"/>
      <sheetName val="Costos"/>
      <sheetName val="Validador"/>
      <sheetName val="Resumen"/>
      <sheetName val="Nómina"/>
      <sheetName val="Presupuesto Inicial"/>
      <sheetName val="Base Inf"/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</sheetNames>
    <sheetDataSet>
      <sheetData sheetId="0">
        <row r="2">
          <cell r="BX2" t="str">
            <v>A-03-03-01-001Conectividad y Comunicaciones</v>
          </cell>
          <cell r="BY2">
            <v>549509070.5</v>
          </cell>
        </row>
        <row r="3">
          <cell r="BX3" t="str">
            <v>A-03-03-01-001Dotación de Equipos</v>
          </cell>
          <cell r="BY3">
            <v>932922175.00999999</v>
          </cell>
        </row>
        <row r="4">
          <cell r="BX4" t="str">
            <v>A-03-03-01-001Renovación y Adquisición de licenciamiento de la entidad</v>
          </cell>
          <cell r="BY4">
            <v>2316370266.5</v>
          </cell>
        </row>
        <row r="5">
          <cell r="BX5" t="str">
            <v>A-03-03-01-001Servicio Premier de Microsoft y conexos</v>
          </cell>
          <cell r="BY5">
            <v>301191000</v>
          </cell>
        </row>
        <row r="6">
          <cell r="BX6" t="str">
            <v>A-03-03-01-001Servicios Tecnológicos para la ARN</v>
          </cell>
          <cell r="BY6">
            <v>2510196731</v>
          </cell>
        </row>
        <row r="7">
          <cell r="BX7" t="str">
            <v>A-03-03-01-001Central de medios</v>
          </cell>
          <cell r="BY7">
            <v>300000000</v>
          </cell>
        </row>
        <row r="8">
          <cell r="BX8" t="str">
            <v>A-03-03-01-001Estrategia de apropiación de la política en lo territorial (Operador Logístico)</v>
          </cell>
          <cell r="BY8">
            <v>27000000</v>
          </cell>
        </row>
        <row r="9">
          <cell r="BX9" t="str">
            <v>A-02-02-02-008-009Imprenta (Impresos Y publicaciones)</v>
          </cell>
          <cell r="BY9">
            <v>58893100</v>
          </cell>
        </row>
        <row r="10">
          <cell r="BX10" t="str">
            <v>A-03-03-01-001Monitoreo de medios</v>
          </cell>
          <cell r="BY10">
            <v>20091209</v>
          </cell>
        </row>
        <row r="11">
          <cell r="BX11" t="str">
            <v>A-02-02-02-008-005Realización de audiencias públicas (Operador Logístico)</v>
          </cell>
          <cell r="BY11">
            <v>0</v>
          </cell>
        </row>
        <row r="12">
          <cell r="BX12" t="str">
            <v>A-03-03-01-001Segundo Congreso Internacional de Desarme, Desmovilización y Reintegración-Reincorporación (CIDDR). (Operador Logístico))</v>
          </cell>
          <cell r="BY12">
            <v>0</v>
          </cell>
        </row>
        <row r="13">
          <cell r="BX13" t="str">
            <v>A-03-03-01-001Adquisición de la Licencia, soporte y mantenimiento del Software administrador del SIGER</v>
          </cell>
          <cell r="BY13">
            <v>128130703</v>
          </cell>
        </row>
        <row r="14">
          <cell r="BX14" t="str">
            <v>A-03-03-01-001Participación de la ARN en espacios de encuentro (foros, seminarios, conversatorios, etc). Operador Logístico</v>
          </cell>
          <cell r="BY14">
            <v>100100000</v>
          </cell>
        </row>
        <row r="15">
          <cell r="BX15" t="str">
            <v>A-02-02-02-008-004Suscripción actualización normativa</v>
          </cell>
          <cell r="BY15">
            <v>20081250</v>
          </cell>
        </row>
        <row r="16">
          <cell r="BX16" t="str">
            <v>A-03-03-01-001Contingente Judicial</v>
          </cell>
          <cell r="BY16">
            <v>0</v>
          </cell>
        </row>
        <row r="17">
          <cell r="BX17" t="str">
            <v>A-03-03-01-001Medida de manejo Consulta Previa (Operador Logístico)</v>
          </cell>
          <cell r="BY17">
            <v>40000000</v>
          </cell>
        </row>
        <row r="18">
          <cell r="BX18" t="str">
            <v>A-03-03-01-001Servicios profesionales consulta previa con el pueblo Yukpa</v>
          </cell>
          <cell r="BY18">
            <v>32073350</v>
          </cell>
        </row>
        <row r="19">
          <cell r="BX19" t="str">
            <v>A-03-03-01-001Acceso a los Beneficios de Inserción Económica : 
1. Estimulo Economico para planes de Negocios
2. Estimulo Economico a la empleabilidad 
3. Estimulo Economico para la Educacion Superior en el Nivel profesional.</v>
          </cell>
          <cell r="BY19">
            <v>5773734066</v>
          </cell>
        </row>
        <row r="20">
          <cell r="BX20" t="str">
            <v>A-03-03-01-001Apoyo en la consecución de elementos de apoyo logistico para la realización de eventos de gestión interna y externa de las regiones y de la DPR en cumplimiento de los objetivos misionales de la ARN, para posicionar la PNRSE (Operador Logístico)</v>
          </cell>
          <cell r="BY20">
            <v>515000000</v>
          </cell>
        </row>
        <row r="21">
          <cell r="BX21" t="str">
            <v>A-03-03-01-001Convenio análisis de Riesgo participantes y funcionarios</v>
          </cell>
          <cell r="BY21">
            <v>379999917</v>
          </cell>
        </row>
        <row r="22">
          <cell r="BX22" t="str">
            <v xml:space="preserve">A-03-03-01-001Desembolso a PPR por asistencia a los beneficios de acompañamiento psicosocial, educación y FpT. </v>
          </cell>
          <cell r="BY22">
            <v>6753983765</v>
          </cell>
        </row>
        <row r="23">
          <cell r="BX23" t="str">
            <v xml:space="preserve">A-03-03-01-001Desembolso para traslado de PPR con riesgo extraordinario. El valor de cada desembolso es 2,5 SMLV </v>
          </cell>
          <cell r="BY23">
            <v>455874508</v>
          </cell>
        </row>
        <row r="24">
          <cell r="BX24" t="str">
            <v>A-03-03-01-001Evaluación de procesos misionales de la Entidad</v>
          </cell>
          <cell r="BY24">
            <v>436508585</v>
          </cell>
        </row>
        <row r="25">
          <cell r="BX25" t="str">
            <v xml:space="preserve">A-03-03-01-001Honorarios. Implementación de la estrategia de superación de vulnerabilidad a través de los equipos de trabajo de los grupos territoriales ARN a nivel nacional. </v>
          </cell>
          <cell r="BY25">
            <v>13037690596</v>
          </cell>
        </row>
        <row r="26">
          <cell r="BX26" t="str">
            <v xml:space="preserve">A-03-03-01-001Implementación del Modelo de Educación y Formación para adultos </v>
          </cell>
          <cell r="BY26">
            <v>258645154</v>
          </cell>
        </row>
        <row r="27">
          <cell r="BX27" t="str">
            <v>C-0211-1000-3-0-0211015-02Prevención victimización y reincidencia de PPR en territorio</v>
          </cell>
          <cell r="BY27">
            <v>100000000</v>
          </cell>
        </row>
        <row r="28">
          <cell r="BX28" t="str">
            <v>C-0211-1000-3-0-0211017-03Prevención victimización y reincidencia de PPR en territorio</v>
          </cell>
          <cell r="BY28">
            <v>200000000</v>
          </cell>
        </row>
        <row r="29">
          <cell r="BX29" t="str">
            <v>C-0211-1000-3-0-0211018-02Prevención victimización y reincidencia de PPR en territorio</v>
          </cell>
          <cell r="BY29">
            <v>160000000</v>
          </cell>
        </row>
        <row r="30">
          <cell r="BX30" t="str">
            <v>A-03-03-01-001Honorarios SENA - Promoción de  mecanismos de formación y fortalecimiento para la Reintegración Económica</v>
          </cell>
          <cell r="BY30">
            <v>158125257</v>
          </cell>
        </row>
        <row r="31">
          <cell r="BX31" t="str">
            <v>A-03-03-01-001Seguro de Vida para personas acreditadas como desmovilizados por las autoridades competentes</v>
          </cell>
          <cell r="BY31">
            <v>0</v>
          </cell>
        </row>
        <row r="32">
          <cell r="BX32" t="str">
            <v>A-03-03-01-001Desarrollo de modelos educativos flexibles para jóvenes y adultos</v>
          </cell>
          <cell r="BY32">
            <v>549314811</v>
          </cell>
        </row>
        <row r="33">
          <cell r="BX33" t="str">
            <v xml:space="preserve">A-03-03-01-001Verificación Jurídica </v>
          </cell>
          <cell r="BY33">
            <v>0</v>
          </cell>
        </row>
        <row r="34">
          <cell r="BX34" t="str">
            <v>A-03-03-01-001Implementación de la estrategia de cuidado al cuidador</v>
          </cell>
          <cell r="BY34">
            <v>200000000</v>
          </cell>
        </row>
        <row r="35">
          <cell r="BX35" t="str">
            <v>C-0211-1000-4-0-0211019-02Fortalecimiento de la Reincorporación de los Ex-integrantes de las FARC-EP  NACIONAL</v>
          </cell>
          <cell r="BY35">
            <v>1840000000</v>
          </cell>
        </row>
        <row r="36">
          <cell r="BX36" t="str">
            <v>A-03-03-01-001Fortalecimiento de entornos protectores de NNAJ para la prevención del reclutamiento</v>
          </cell>
          <cell r="BY36">
            <v>2540624115</v>
          </cell>
        </row>
        <row r="37">
          <cell r="BX37" t="str">
            <v>A-03-03-01-001Apoyo logistico para la realización de eventos con comunidades étnicas indígenas (Operador Logístico)</v>
          </cell>
          <cell r="BY37">
            <v>200000000</v>
          </cell>
        </row>
        <row r="38">
          <cell r="BX38" t="str">
            <v>A-03-03-01-001Programa de armonización de enfoque étnico</v>
          </cell>
          <cell r="BY38">
            <v>320000000</v>
          </cell>
        </row>
        <row r="39">
          <cell r="BX39" t="str">
            <v>A-03-03-01-001Fortalecimiento de capacidades en prevención y mitigación de riesgos de seguridad de las personas objeto de atención de ARN</v>
          </cell>
          <cell r="BY39">
            <v>204341100</v>
          </cell>
        </row>
        <row r="40">
          <cell r="BX40" t="str">
            <v>A-03-03-01-001Desembolso del apoyo económico de sometimiento a personas en proceso de atención diferencial</v>
          </cell>
          <cell r="BY40">
            <v>613185774</v>
          </cell>
        </row>
        <row r="41">
          <cell r="BX41" t="str">
            <v>A-03-03-01-001Desembolso de Apoyo de Traslado por Riesgo para personas en Proceso de Atención Diferencial</v>
          </cell>
          <cell r="BY41">
            <v>68130000</v>
          </cell>
        </row>
        <row r="42">
          <cell r="BX42" t="str">
            <v>A-02-02-02-008-003Soporte y Mantenimiento Aladino + Actualización</v>
          </cell>
          <cell r="BY42">
            <v>35221582</v>
          </cell>
        </row>
        <row r="43">
          <cell r="BX43" t="str">
            <v>A-03-03-01-001Suministro de Papeleria y consumibles ARN</v>
          </cell>
          <cell r="BY43">
            <v>46782801.739999995</v>
          </cell>
        </row>
        <row r="44">
          <cell r="BX44" t="str">
            <v>A-02-01-01-003-008Adquisición elementos salas amigas</v>
          </cell>
          <cell r="BY44">
            <v>6200000</v>
          </cell>
        </row>
        <row r="45">
          <cell r="BX45" t="str">
            <v>A-02-01-01-004-004Adquisición elementos salas amigas</v>
          </cell>
          <cell r="BY45">
            <v>4805607</v>
          </cell>
        </row>
        <row r="46">
          <cell r="BX46" t="str">
            <v>A-02-02-01-004-002Adquisición elementos salas amigas</v>
          </cell>
          <cell r="BY46">
            <v>3645740</v>
          </cell>
        </row>
        <row r="47">
          <cell r="BX47" t="str">
            <v>A-02-01-01-003-008Adquisición de Mobiliario</v>
          </cell>
          <cell r="BY47">
            <v>105124271</v>
          </cell>
        </row>
        <row r="48">
          <cell r="BX48" t="str">
            <v>A-03-03-01-001Conocer la percepción y satisfacción de las Personas Desmovilizadas en Proceso de Reintegración, familias, actores externos y ciudadanos colombianos, frente a los servicios, beneficios y atención ofrecidos por la ARN.</v>
          </cell>
          <cell r="BY48">
            <v>42345555</v>
          </cell>
        </row>
        <row r="49">
          <cell r="BX49" t="str">
            <v>A-03-03-01-001Fortalecimiento de la cultura de atención al ciudadano y proceso de atención al ciudadano (Operador Logístico)</v>
          </cell>
          <cell r="BY49">
            <v>6620016</v>
          </cell>
        </row>
        <row r="50">
          <cell r="BX50" t="str">
            <v>A-03-03-01-001Participar en ferias nacionales de servicio al ciudadano (Operador Logístico)</v>
          </cell>
          <cell r="BY50">
            <v>2558901</v>
          </cell>
        </row>
        <row r="51">
          <cell r="BX51" t="str">
            <v>A-03-03-01-001Prestar servicio Call center (administrar numeral 516, línea 018000911516 y el PBX)</v>
          </cell>
          <cell r="BY51">
            <v>119124751</v>
          </cell>
        </row>
        <row r="52">
          <cell r="BX52" t="str">
            <v>A-03-03-01-001Telefonía Call Center</v>
          </cell>
          <cell r="BY52">
            <v>16437998</v>
          </cell>
        </row>
        <row r="53">
          <cell r="BX53" t="str">
            <v>A-03-03-01-001Adecuaciones de las sedes de la ARN</v>
          </cell>
          <cell r="BY53">
            <v>90000000</v>
          </cell>
        </row>
        <row r="54">
          <cell r="BX54" t="str">
            <v>A-02-02-02-005-004Adecuaciones de las sedes de la ARN</v>
          </cell>
          <cell r="BY54">
            <v>0</v>
          </cell>
        </row>
        <row r="55">
          <cell r="BX55" t="str">
            <v>A-02-01-01-004-003Adquisición de elementos requeridos para el funcionamiento - Compra de persianas</v>
          </cell>
          <cell r="BY55">
            <v>10300000</v>
          </cell>
        </row>
        <row r="56">
          <cell r="BX56" t="str">
            <v xml:space="preserve">A-02-01-01-004-009Adquisición de Vehículo convencional y blindado </v>
          </cell>
          <cell r="BY56">
            <v>0</v>
          </cell>
        </row>
        <row r="57">
          <cell r="BX57" t="str">
            <v>A-03-03-01-001Adquisición de elementos requeridos para el funcionamiento</v>
          </cell>
          <cell r="BY57">
            <v>37350365</v>
          </cell>
        </row>
        <row r="58">
          <cell r="BX58" t="str">
            <v>A-02-02-02-005-004Adquisición de elementos requeridos para el funcionamiento - Instalación</v>
          </cell>
          <cell r="BY58">
            <v>3313121.3200000003</v>
          </cell>
        </row>
        <row r="59">
          <cell r="BX59" t="str">
            <v>A-02-02-01-004-003Adquisición de elementos requeridos para el funcionamiento - Compra de Extintores</v>
          </cell>
          <cell r="BY59">
            <v>0</v>
          </cell>
        </row>
        <row r="60">
          <cell r="BX60" t="str">
            <v>A-02-02-01-003-005Adquisición de elementos requeridos para el funcionamiento - Recarga de Extintores</v>
          </cell>
          <cell r="BY60">
            <v>6400000</v>
          </cell>
        </row>
        <row r="61">
          <cell r="BX61" t="str">
            <v>A-02-02-01-003-006Adquisición de elementos requeridos para el funcionamiento - Peliculas Solares</v>
          </cell>
          <cell r="BY61">
            <v>6234468.6799999997</v>
          </cell>
        </row>
        <row r="62">
          <cell r="BX62" t="str">
            <v>A-02-02-02-007-002Contratos de arrendamiento Sede Central</v>
          </cell>
          <cell r="BY62">
            <v>2677441835.3200002</v>
          </cell>
        </row>
        <row r="63">
          <cell r="BX63" t="str">
            <v>A-03-03-01-001Contratos de arrendamiento inmuebles para Grupos Territoriales</v>
          </cell>
          <cell r="BY63">
            <v>928431676.10000002</v>
          </cell>
        </row>
        <row r="64">
          <cell r="BX64" t="str">
            <v>A-03-03-01-001Adquisición elementos de Ferreteria</v>
          </cell>
          <cell r="BY64">
            <v>115976531</v>
          </cell>
        </row>
        <row r="65">
          <cell r="BX65" t="str">
            <v>A-02-02-02-008-005Aseo Cafetería y Mantenimiento - Aseo</v>
          </cell>
          <cell r="BY65">
            <v>313600364</v>
          </cell>
        </row>
        <row r="66">
          <cell r="BX66" t="str">
            <v>A-02-02-02-006-003Aseo Cafetería y Mantenimiento - Cafeteria</v>
          </cell>
          <cell r="BY66">
            <v>29046469</v>
          </cell>
        </row>
        <row r="67">
          <cell r="BX67" t="str">
            <v>A-03-03-01-001Aseo Cafetería y Mantenimiento</v>
          </cell>
          <cell r="BY67">
            <v>1683580024</v>
          </cell>
        </row>
        <row r="68">
          <cell r="BX68" t="str">
            <v>A-02-02-02-008-007Aseo Cafetería y Mantenimiento - Mantenimiento</v>
          </cell>
          <cell r="BY68">
            <v>31690602</v>
          </cell>
        </row>
        <row r="69">
          <cell r="BX69" t="str">
            <v>A-02-02-01-003-003Caja Menor</v>
          </cell>
          <cell r="BY69">
            <v>17258140</v>
          </cell>
        </row>
        <row r="70">
          <cell r="BX70" t="str">
            <v>A-02-02-01-003-003Caja Menor - Combustible / Aceite</v>
          </cell>
          <cell r="BY70">
            <v>1575000</v>
          </cell>
        </row>
        <row r="71">
          <cell r="BX71" t="str">
            <v>A-02-02-01-002-007Caja Menor - Elementos de Protección</v>
          </cell>
          <cell r="BY71">
            <v>3000000</v>
          </cell>
        </row>
        <row r="72">
          <cell r="BX72" t="str">
            <v>A-02-02-01-003-006Caja Menor - Diversos</v>
          </cell>
          <cell r="BY72">
            <v>2725000</v>
          </cell>
        </row>
        <row r="73">
          <cell r="BX73" t="str">
            <v>A-02-02-02-009-004Caja Menor - Acueducto</v>
          </cell>
          <cell r="BY73">
            <v>1100000</v>
          </cell>
        </row>
        <row r="74">
          <cell r="BX74" t="str">
            <v>A-02-02-02-006-009Caja Menor - Energia</v>
          </cell>
          <cell r="BY74">
            <v>525000</v>
          </cell>
        </row>
        <row r="75">
          <cell r="BX75" t="str">
            <v>A-02-02-02-006-009Caja Menor - Gas</v>
          </cell>
          <cell r="BY75">
            <v>525000</v>
          </cell>
        </row>
        <row r="76">
          <cell r="BX76" t="str">
            <v>A-02-02-02-008-004Caja Menor - Telefono, Fax y otros</v>
          </cell>
          <cell r="BY76">
            <v>525000</v>
          </cell>
        </row>
        <row r="77">
          <cell r="BX77" t="str">
            <v>A-02-02-02-010Caja Menor - Viaticos</v>
          </cell>
          <cell r="BY77">
            <v>5582419</v>
          </cell>
        </row>
        <row r="78">
          <cell r="BX78" t="str">
            <v>A-02-02-02-008-002Caja Menor - Gastos Judiciales</v>
          </cell>
          <cell r="BY78">
            <v>2908750</v>
          </cell>
        </row>
        <row r="79">
          <cell r="BX79" t="str">
            <v>A-02-02-02-009-003Caja Menor - Exámenes médicos</v>
          </cell>
          <cell r="BY79">
            <v>2261940</v>
          </cell>
        </row>
        <row r="80">
          <cell r="BX80" t="str">
            <v>A-02-02-01-004-006Caja Menor - Productos Metalicos</v>
          </cell>
          <cell r="BY80">
            <v>1575000</v>
          </cell>
        </row>
        <row r="81">
          <cell r="BX81" t="str">
            <v>A-02-02-02-005-004Caja Menor - Servicios de construcción</v>
          </cell>
          <cell r="BY81">
            <v>1575000</v>
          </cell>
        </row>
        <row r="82">
          <cell r="BX82" t="str">
            <v>A-02-02-01-003-005Caja Menor - Productos de Protección</v>
          </cell>
          <cell r="BY82">
            <v>4000000</v>
          </cell>
        </row>
        <row r="83">
          <cell r="BX83" t="str">
            <v>A-02-02-02-006-004Caja Menor - Transporte</v>
          </cell>
          <cell r="BY83">
            <v>4054774</v>
          </cell>
        </row>
        <row r="84">
          <cell r="BX84" t="str">
            <v>A-03-03-01-001Contratación para Mantenimiento Aires Acondicionados</v>
          </cell>
          <cell r="BY84">
            <v>124950000</v>
          </cell>
        </row>
        <row r="85">
          <cell r="BX85" t="str">
            <v>A-02-02-02-008-007Contratación para Mantenimiento Aires Acondicionados</v>
          </cell>
          <cell r="BY85">
            <v>6800000</v>
          </cell>
        </row>
        <row r="86">
          <cell r="BX86" t="str">
            <v>A-03-03-01-001Compra y Mantenimiento Aires Acondicionados</v>
          </cell>
          <cell r="BY86">
            <v>72000000</v>
          </cell>
        </row>
        <row r="87">
          <cell r="BX87" t="str">
            <v>A-02-01-01-004-003Compra e instalación de aires acondicionados y ventiladores</v>
          </cell>
          <cell r="BY87">
            <v>0</v>
          </cell>
        </row>
        <row r="88">
          <cell r="BX88" t="str">
            <v>A-02-02-01-003-003Contratación para Suministro de Combustible</v>
          </cell>
          <cell r="BY88">
            <v>79590708</v>
          </cell>
        </row>
        <row r="89">
          <cell r="BX89" t="str">
            <v>A-03-03-01-001Contratación Seguros de la Entidad</v>
          </cell>
          <cell r="BY89">
            <v>40000000</v>
          </cell>
        </row>
        <row r="90">
          <cell r="BX90" t="str">
            <v>A-02-02-02-007-001Contratación Seguros de la Entidad</v>
          </cell>
          <cell r="BY90">
            <v>138626513.68000001</v>
          </cell>
        </row>
        <row r="91">
          <cell r="BX91" t="str">
            <v>A-02-02-02-006-006Contratación Servicio de vehículo</v>
          </cell>
          <cell r="BY91">
            <v>411391840</v>
          </cell>
        </row>
        <row r="92">
          <cell r="BX92" t="str">
            <v>A-02-02-02-006-003Contratación Servicio de vehículo</v>
          </cell>
          <cell r="BY92">
            <v>35867694</v>
          </cell>
        </row>
        <row r="93">
          <cell r="BX93" t="str">
            <v>A-02-02-02-006-007Contratación Servicio de vehículo</v>
          </cell>
          <cell r="BY93">
            <v>9937768</v>
          </cell>
        </row>
        <row r="94">
          <cell r="BX94" t="str">
            <v>A-02-02-01-003-003Contratación Servicio de vehículo</v>
          </cell>
          <cell r="BY94">
            <v>25123025</v>
          </cell>
        </row>
        <row r="95">
          <cell r="BX95" t="str">
            <v>A-02-01-01-004-007Equipos de comunicación</v>
          </cell>
          <cell r="BY95">
            <v>0</v>
          </cell>
        </row>
        <row r="96">
          <cell r="BX96" t="str">
            <v>A-02-02-02-008-007Mantenimiento Parque Automotor - Mantenimiento</v>
          </cell>
          <cell r="BY96">
            <v>82069168</v>
          </cell>
        </row>
        <row r="97">
          <cell r="BX97" t="str">
            <v>A-02-02-01-003-003Mantenimiento Parque Automotor - Lubricantes</v>
          </cell>
          <cell r="BY97">
            <v>6405448</v>
          </cell>
        </row>
        <row r="98">
          <cell r="BX98" t="str">
            <v>A-02-02-01-003-006Mantenimiento Parque Automotor - Llantas</v>
          </cell>
          <cell r="BY98">
            <v>13284692</v>
          </cell>
        </row>
        <row r="99">
          <cell r="BX99" t="str">
            <v>A-02-02-01-004-003Mantenimiento Parque Automotor - Repuestos</v>
          </cell>
          <cell r="BY99">
            <v>56852608</v>
          </cell>
        </row>
        <row r="100">
          <cell r="BX100" t="str">
            <v>A-02-02-01-004-001Mantenimiento Parque Automotor - Repuestos</v>
          </cell>
          <cell r="BY100">
            <v>41040908</v>
          </cell>
        </row>
        <row r="101">
          <cell r="BX101" t="str">
            <v>A-02-02-01-004-002Mantenimiento Parque Automotor - Repuestos</v>
          </cell>
          <cell r="BY101">
            <v>41040908</v>
          </cell>
        </row>
        <row r="102">
          <cell r="BX102" t="str">
            <v>A-03-03-01-001Mudanzas y Traslado de Bienes Muebles Grupo Territorial</v>
          </cell>
          <cell r="BY102">
            <v>0</v>
          </cell>
        </row>
        <row r="103">
          <cell r="BX103" t="str">
            <v>A-02-02-02-009-004Servicios Públicos - Acueducto</v>
          </cell>
          <cell r="BY103">
            <v>5000000</v>
          </cell>
        </row>
        <row r="104">
          <cell r="BX104" t="str">
            <v>A-02-02-02-006-009Servicios Públicos - Energia</v>
          </cell>
          <cell r="BY104">
            <v>105300000</v>
          </cell>
        </row>
        <row r="105">
          <cell r="BX105" t="str">
            <v>A-03-03-01-001Servicios Públicos - Grupos Territoriales</v>
          </cell>
          <cell r="BY105">
            <v>534254409</v>
          </cell>
        </row>
        <row r="106">
          <cell r="BX106" t="str">
            <v>A-02-02-02-008-004Servicios Públicos - Telefonía Avantel</v>
          </cell>
          <cell r="BY106">
            <v>0</v>
          </cell>
        </row>
        <row r="107">
          <cell r="BX107" t="str">
            <v>A-02-02-02-008-004Servicios Públicos - Telefonía Celular</v>
          </cell>
          <cell r="BY107">
            <v>0</v>
          </cell>
        </row>
        <row r="108">
          <cell r="BX108" t="str">
            <v>A-02-02-01-003-006Elementos para el Plan de Gestión Ambiental</v>
          </cell>
          <cell r="BY108">
            <v>10799369</v>
          </cell>
        </row>
        <row r="109">
          <cell r="BX109" t="str">
            <v>A-02-02-02-009-004Recolección residuos Peligrosos</v>
          </cell>
          <cell r="BY109">
            <v>20050755</v>
          </cell>
        </row>
        <row r="110">
          <cell r="BX110" t="str">
            <v xml:space="preserve">A-03-03-01-001Compra Insumos Gestión Documental </v>
          </cell>
          <cell r="BY110">
            <v>51000000</v>
          </cell>
        </row>
        <row r="111">
          <cell r="BX111" t="str">
            <v xml:space="preserve">A-03-03-01-001Contrato Alquiler bodega Archivo </v>
          </cell>
          <cell r="BY111">
            <v>204419211.77000001</v>
          </cell>
        </row>
        <row r="112">
          <cell r="BX112" t="str">
            <v>A-03-03-01-001Servicios Postales de Correspondencia</v>
          </cell>
          <cell r="BY112">
            <v>107095435</v>
          </cell>
        </row>
        <row r="113">
          <cell r="BX113" t="str">
            <v>A-02-01-01-004-004Equipo de conservación documental</v>
          </cell>
          <cell r="BY113">
            <v>0</v>
          </cell>
        </row>
        <row r="114">
          <cell r="BX114" t="str">
            <v>A-02-01-01-004-008Equipo de conservación documental</v>
          </cell>
          <cell r="BY114">
            <v>5000000</v>
          </cell>
        </row>
        <row r="115">
          <cell r="BX115" t="str">
            <v>A-03-03-01-001Honorarios Apoyo a la Gestión</v>
          </cell>
          <cell r="BY115">
            <v>4100569000</v>
          </cell>
        </row>
        <row r="116">
          <cell r="BX116" t="str">
            <v>A-02-02-02-008-005Servicio de vigilancia y seguridad privada, sin armas, incluyendo la operación de medios tecnológicos en el personal de vigilancia en los Grupos Territoriales a nivel nacional y el nivel central.</v>
          </cell>
          <cell r="BY116">
            <v>776671536</v>
          </cell>
        </row>
        <row r="117">
          <cell r="BX117" t="str">
            <v>A-03-03-01-001Servicio de vigilancia y seguridad privada, sin armas, incluyendo la operación de medios tecnológicos en el personal de vigilancia en los Grupos Territoriales a nivel nacional y el nivel central.</v>
          </cell>
          <cell r="BY117">
            <v>1899791734</v>
          </cell>
        </row>
        <row r="118">
          <cell r="BX118" t="str">
            <v>A-02-02-02-008-005Control de Acceso para las sedes a nivel nacional ARN</v>
          </cell>
          <cell r="BY118">
            <v>301183320</v>
          </cell>
        </row>
        <row r="119">
          <cell r="BX119" t="str">
            <v>A-03-03-01-001Control de Acceso para las sedes a nivel nacional ARN</v>
          </cell>
          <cell r="BY119">
            <v>375034416</v>
          </cell>
        </row>
        <row r="120">
          <cell r="BX120" t="str">
            <v>A-03-03-01-001Recursos en verificación de necesidades - Reintegración</v>
          </cell>
          <cell r="BY120">
            <v>3810894821.6900001</v>
          </cell>
        </row>
        <row r="121">
          <cell r="BX121" t="str">
            <v>A-02-02-01-004-005Adquisición de Firmas Digitales</v>
          </cell>
          <cell r="BY121">
            <v>4350000</v>
          </cell>
        </row>
        <row r="122">
          <cell r="BX122" t="str">
            <v>A-03-03-01-001Comisión fiduciaria para desembolso de PPR</v>
          </cell>
          <cell r="BY122">
            <v>18164108</v>
          </cell>
        </row>
        <row r="123">
          <cell r="BX123" t="str">
            <v>A-03-03-01-001Comisiones bancarias por desembolsos PPR</v>
          </cell>
          <cell r="BY123">
            <v>787200</v>
          </cell>
        </row>
        <row r="124">
          <cell r="BX124" t="str">
            <v>A-03-03-01-001Administradora de Riesgos Laborales - ARL</v>
          </cell>
          <cell r="BY124">
            <v>84247000</v>
          </cell>
        </row>
        <row r="125">
          <cell r="BX125" t="str">
            <v>A-02-02-02-009-006Actividad de Bienestar Social - Salud y educación Física</v>
          </cell>
          <cell r="BY125">
            <v>0</v>
          </cell>
        </row>
        <row r="126">
          <cell r="BX126" t="str">
            <v>A-02-02-02-008-003Actividades de Bienestar enfocada al Clima, cultura y gestión del cambio, alineación organizacional</v>
          </cell>
          <cell r="BY126">
            <v>117899250</v>
          </cell>
        </row>
        <row r="127">
          <cell r="BX127" t="str">
            <v>A-02-02-01-002-007Adquisicion de EPP, elementos ergonómicos de emergencia y otros elementos de SST</v>
          </cell>
          <cell r="BY127">
            <v>3750642</v>
          </cell>
        </row>
        <row r="128">
          <cell r="BX128" t="str">
            <v>A-02-01-01-004-003Adquisicion de EPP, elementos ergonómicos de emergencia y otros elementos de SST</v>
          </cell>
          <cell r="BY128">
            <v>1570122</v>
          </cell>
        </row>
        <row r="129">
          <cell r="BX129" t="str">
            <v>A-02-02-01-003-006Adquisicion de EPP, elementos ergonómicos de emergencia y otros elementos de SST</v>
          </cell>
          <cell r="BY129">
            <v>69601030</v>
          </cell>
        </row>
        <row r="130">
          <cell r="BX130" t="str">
            <v>A-02-02-01-003-008Adquisicion de EPP, elementos ergonómicos de emergencia y otros elementos de SST</v>
          </cell>
          <cell r="BY130">
            <v>91903517</v>
          </cell>
        </row>
        <row r="131">
          <cell r="BX131" t="str">
            <v>A-02-02-01-003-005Adquisicion de EPP, elementos ergonómicos de emergencia y otros elementos de SST</v>
          </cell>
          <cell r="BY131">
            <v>15239191</v>
          </cell>
        </row>
        <row r="132">
          <cell r="BX132" t="str">
            <v>A-02-02-01-002-008Adquisicion de EPP, elementos ergonómicos de emergencia y otros elementos de SST</v>
          </cell>
          <cell r="BY132">
            <v>12515609</v>
          </cell>
        </row>
        <row r="133">
          <cell r="BX133" t="str">
            <v>A-02-02-02-006-005Adquisición de Elementos de Bioseguridad</v>
          </cell>
          <cell r="BY133">
            <v>9002645.5999999996</v>
          </cell>
        </row>
        <row r="134">
          <cell r="BX134" t="str">
            <v>A-02-02-01-003-004Adquisicion de EPP, elementos ergonómicos de emergencia y otros elementos de SST</v>
          </cell>
          <cell r="BY134">
            <v>0</v>
          </cell>
        </row>
        <row r="135">
          <cell r="BX135" t="str">
            <v>A-02-02-01-003-002Adquisicion de EPP, elementos ergonómicos de emergencia y otros elementos de SST</v>
          </cell>
          <cell r="BY135">
            <v>0</v>
          </cell>
        </row>
        <row r="136">
          <cell r="BX136" t="str">
            <v>A-03-03-01-001Adquisicion de EPP, elementos ergonómicos de emergencia y otros elementos de SST</v>
          </cell>
          <cell r="BY136">
            <v>0</v>
          </cell>
        </row>
        <row r="137">
          <cell r="BX137" t="str">
            <v>A-02-02-02-006-004Adquisición de tiquetes al Exterior</v>
          </cell>
          <cell r="BY137">
            <v>76059240</v>
          </cell>
        </row>
        <row r="138">
          <cell r="BX138" t="str">
            <v>A-02-02-02-006-004Adquisición de tiquetes al Interior</v>
          </cell>
          <cell r="BY138">
            <v>650365556</v>
          </cell>
        </row>
        <row r="139">
          <cell r="BX139" t="str">
            <v xml:space="preserve">A-03-03-01-001Adquisición de tiquetes </v>
          </cell>
          <cell r="BY139">
            <v>393910332</v>
          </cell>
        </row>
        <row r="140">
          <cell r="BX140" t="str">
            <v>A-02-02-02-010Comisiones y Gastos de Viaje Interior</v>
          </cell>
          <cell r="BY140">
            <v>611781067.39999998</v>
          </cell>
        </row>
        <row r="141">
          <cell r="BX141" t="str">
            <v>A-02-02-02-006-005Comisiones y Gastos de Viaje Interior</v>
          </cell>
          <cell r="BY141">
            <v>15000000</v>
          </cell>
        </row>
        <row r="142">
          <cell r="BX142" t="str">
            <v>A-02-02-02-009-002Capacitación Cursos y Seminarios</v>
          </cell>
          <cell r="BY142">
            <v>205109050</v>
          </cell>
        </row>
        <row r="143">
          <cell r="BX143" t="str">
            <v>A-02-02-02-010Comisiones y Gastos de Viaje Exterior</v>
          </cell>
          <cell r="BY143">
            <v>33482000</v>
          </cell>
        </row>
        <row r="144">
          <cell r="BX144" t="str">
            <v>A-02-02-02-006-004Comisiones y Gastos de Viaje Interior</v>
          </cell>
          <cell r="BY144">
            <v>121000000</v>
          </cell>
        </row>
        <row r="145">
          <cell r="BX145" t="str">
            <v>A-03-03-01-001Comisiones y Gastos de Viaje</v>
          </cell>
          <cell r="BY145">
            <v>893578317</v>
          </cell>
        </row>
        <row r="146">
          <cell r="BX146" t="str">
            <v>A-02-02-01-002-008Dotación de personal</v>
          </cell>
          <cell r="BY146">
            <v>1137334</v>
          </cell>
        </row>
        <row r="147">
          <cell r="BX147" t="str">
            <v>A-02-02-02-009-003Exámenes Médicos Ocupacionales, actividades semana de la salud y vacunación ( exámenes ingreso y retiro concurso)</v>
          </cell>
          <cell r="BY147">
            <v>126932119</v>
          </cell>
        </row>
        <row r="148">
          <cell r="BX148" t="str">
            <v>A-02-02-02-009-002Incentivos Educación formal</v>
          </cell>
          <cell r="BY148">
            <v>50000000</v>
          </cell>
        </row>
        <row r="149">
          <cell r="BX149" t="str">
            <v>A-02-02-02-008-005Uso de lista de elegibles para proveer vacantes</v>
          </cell>
          <cell r="BY149">
            <v>21085159</v>
          </cell>
        </row>
        <row r="150">
          <cell r="BX150" t="str">
            <v>A-02-02-02-008-003Aplicación y análisis de la Batería de Riesgos Psicosociales</v>
          </cell>
          <cell r="BY150">
            <v>0</v>
          </cell>
        </row>
        <row r="151">
          <cell r="BX151" t="str">
            <v>A-02-02-02-008-003Pruebas psicotécnicas</v>
          </cell>
          <cell r="BY151">
            <v>0</v>
          </cell>
        </row>
        <row r="152">
          <cell r="BX152" t="str">
            <v>A-02-02-02-008-004Pruebas psicotécnicas</v>
          </cell>
          <cell r="BY152">
            <v>16496094</v>
          </cell>
        </row>
        <row r="153">
          <cell r="BX153" t="str">
            <v>A-02-02-02-008-003Realizar un proceso de pre auditoria y auditoría de certificación al subsistema de Gestión Seguridad y Salud en el Trabajo, bajo la Norma ISO 45001:2018</v>
          </cell>
          <cell r="BY153">
            <v>0</v>
          </cell>
        </row>
        <row r="154">
          <cell r="BX154" t="str">
            <v>A-02-02-02-008-003Certificación del SGSST bajo la Norma ISO 45001</v>
          </cell>
          <cell r="BY154">
            <v>0</v>
          </cell>
        </row>
        <row r="155">
          <cell r="BX155" t="str">
            <v>A-02-02-02-008-004Implementación Teletrabajo</v>
          </cell>
          <cell r="BY155">
            <v>0</v>
          </cell>
        </row>
        <row r="156">
          <cell r="BX156" t="str">
            <v>A-02-02-02-009-006Organización y logistica de las actividades a realizar por concepto de selección, salud ocupacional, bienestar y capacitación.</v>
          </cell>
          <cell r="BY156">
            <v>151048519</v>
          </cell>
        </row>
        <row r="157">
          <cell r="BX157" t="str">
            <v>A-02-02-02-008-003Soporte Software Gestión Talento Humano</v>
          </cell>
          <cell r="BY157">
            <v>80969980</v>
          </cell>
        </row>
        <row r="158">
          <cell r="BX158" t="str">
            <v>A-02-02-01-002-007Adquisición de Elementos de Bioseguridad</v>
          </cell>
          <cell r="BY158">
            <v>19698466</v>
          </cell>
        </row>
        <row r="159">
          <cell r="BX159" t="str">
            <v>A-02-02-01-003-004Adquisición de Elementos de Bioseguridad</v>
          </cell>
          <cell r="BY159">
            <v>8886617</v>
          </cell>
        </row>
        <row r="160">
          <cell r="BX160" t="str">
            <v>A-02-02-01-003-002Adquisición de Elementos de Bioseguridad</v>
          </cell>
          <cell r="BY160">
            <v>2891098</v>
          </cell>
        </row>
        <row r="161">
          <cell r="BX161" t="str">
            <v>A-03-03-01-001Adquisición de Elementos de Bioseguridad</v>
          </cell>
          <cell r="BY161">
            <v>55582329.399999999</v>
          </cell>
        </row>
        <row r="162">
          <cell r="BX162" t="str">
            <v>C-0211-1000-4-0-0211019-02Fortalecimiento de la Reincorporación de los Ex-integrantes de las FARC-EP  NACIONAL</v>
          </cell>
          <cell r="BY162">
            <v>6766088400</v>
          </cell>
        </row>
        <row r="163">
          <cell r="BX163" t="str">
            <v>A-03-03-01-001Beneficios económicos para la Reincorporación (Asignación Única de Normalización)</v>
          </cell>
          <cell r="BY163">
            <v>0</v>
          </cell>
        </row>
        <row r="164">
          <cell r="BX164" t="str">
            <v>A-03-03-01-001Beneficios económicos para la Reincorporación (Renta básica mensual)</v>
          </cell>
          <cell r="BY164">
            <v>0</v>
          </cell>
        </row>
        <row r="165">
          <cell r="BX165" t="str">
            <v>A-03-03-01-001Beneficios económicos para la Reincorporación (Proyectos productivos)</v>
          </cell>
          <cell r="BY165">
            <v>23998650</v>
          </cell>
        </row>
        <row r="166">
          <cell r="BX166" t="str">
            <v>A-03-03-01-001Beneficios económicos para la Reincorporación (Asignación Mensual)</v>
          </cell>
          <cell r="BY166">
            <v>176740910</v>
          </cell>
        </row>
        <row r="167">
          <cell r="BX167" t="str">
            <v>A-03-03-01-001Beneficios económicos para la Reincorporación (Sistema de Protección a la vejez)</v>
          </cell>
          <cell r="BY167">
            <v>2176100</v>
          </cell>
        </row>
        <row r="168">
          <cell r="BX168" t="str">
            <v>A-03-03-01-001Costos Programa de Reincorporación Económica y social (Administrativo)</v>
          </cell>
          <cell r="BY168">
            <v>36608199022.290001</v>
          </cell>
        </row>
        <row r="169">
          <cell r="BX169" t="str">
            <v>A-03-03-01-001Costos Programa de Reincorporación Económica y social (Misional)</v>
          </cell>
          <cell r="BY169">
            <v>73259323778</v>
          </cell>
        </row>
        <row r="170">
          <cell r="BX170" t="str">
            <v>A-03-03-01-001Costos CNR y CTR (Acuerdo Final 3.2.2.3) Reincorporación Institucional (Administrativo)</v>
          </cell>
          <cell r="BY170">
            <v>429492119</v>
          </cell>
        </row>
        <row r="171">
          <cell r="BX171" t="str">
            <v>A-03-03-01-001Costos CNR y CTR (Acuerdo Final 3.2.2.3) Reincorporación Institucional (Misional)</v>
          </cell>
          <cell r="BY171">
            <v>2346337602</v>
          </cell>
        </row>
        <row r="172">
          <cell r="BX172" t="str">
            <v>A-03-03-01-001Administración de los Antiguos ETCR</v>
          </cell>
          <cell r="BY172">
            <v>25411937120</v>
          </cell>
        </row>
        <row r="173">
          <cell r="BX173" t="str">
            <v>A-01-01-01Nómina Planta Funcionarios ARN</v>
          </cell>
          <cell r="BY173">
            <v>25308000000</v>
          </cell>
        </row>
        <row r="174">
          <cell r="BX174" t="str">
            <v>A-01-01-02Nómina Planta Funcionarios ARN</v>
          </cell>
          <cell r="BY174">
            <v>9346000000</v>
          </cell>
        </row>
        <row r="175">
          <cell r="BX175" t="str">
            <v>A-01-01-03Nómina Planta Funcionarios ARN</v>
          </cell>
          <cell r="BY175">
            <v>2545000000</v>
          </cell>
        </row>
        <row r="176">
          <cell r="BX176" t="str">
            <v>A-03-04-02-12-001Nómina Planta Funcionarios ARN</v>
          </cell>
          <cell r="BY176">
            <v>75000000</v>
          </cell>
        </row>
        <row r="177">
          <cell r="BX177" t="str">
            <v>A-03-04-02-12-002Nómina Planta Funcionarios ARN</v>
          </cell>
          <cell r="BY177">
            <v>75000000</v>
          </cell>
        </row>
        <row r="178">
          <cell r="BX178" t="str">
            <v>A-08-04-01Tributo tarifa Control Fiscal Contraloría General de la República</v>
          </cell>
          <cell r="BY178">
            <v>312178275</v>
          </cell>
        </row>
        <row r="179">
          <cell r="BX179" t="str">
            <v>A-08-01-02-006Impuestos y Multas</v>
          </cell>
          <cell r="BY179">
            <v>1000000</v>
          </cell>
        </row>
        <row r="180">
          <cell r="BX180" t="str">
            <v>A-03-10-01-002Conciliaciones</v>
          </cell>
          <cell r="BY180">
            <v>0</v>
          </cell>
        </row>
        <row r="181">
          <cell r="BX181" t="str">
            <v>A-03-10-01-001Sentencias</v>
          </cell>
          <cell r="BY181">
            <v>0</v>
          </cell>
        </row>
        <row r="182">
          <cell r="BX182" t="str">
            <v>A-03-03-01-001Equipo Humano Reincorporación - Misional</v>
          </cell>
          <cell r="BY182">
            <v>29219443883</v>
          </cell>
        </row>
        <row r="183">
          <cell r="BX183" t="str">
            <v>A-03-03-01-001Equipo Humano Reincorporación - Apoyo</v>
          </cell>
          <cell r="BY183">
            <v>7110065600</v>
          </cell>
        </row>
        <row r="184">
          <cell r="BX184" t="str">
            <v>A-03-03-01-001Seguro de Vida para personas acreditadas como desmovilizados por las autoridades competentes</v>
          </cell>
          <cell r="BY184">
            <v>0</v>
          </cell>
        </row>
        <row r="185">
          <cell r="BX185" t="str">
            <v xml:space="preserve">A-03-03-01-001Implementación del Modelo de Educación y Formación para adultos </v>
          </cell>
          <cell r="BY185">
            <v>2092199846</v>
          </cell>
        </row>
        <row r="186">
          <cell r="BX186" t="str">
            <v>A-03-03-01-001Desarrollo de modelos educativos flexibles para jóvenes y adultos</v>
          </cell>
          <cell r="BY186">
            <v>3090685189</v>
          </cell>
        </row>
        <row r="187">
          <cell r="BX187" t="str">
            <v>A-03-03-01-001Asistencia técnica de los proyectos productivos</v>
          </cell>
          <cell r="BY187">
            <v>8826991174</v>
          </cell>
        </row>
        <row r="188">
          <cell r="BX188" t="str">
            <v>A-03-03-01-001Honorarios SENA - Asistencia técnica de los proyectos productivos</v>
          </cell>
          <cell r="BY188">
            <v>783478827</v>
          </cell>
        </row>
        <row r="189">
          <cell r="BX189" t="str">
            <v>A-03-03-01-001Acciones comunitarias para el fortalecimiento del liderazgo y la participación de las mujeres</v>
          </cell>
          <cell r="BY189">
            <v>1560000000</v>
          </cell>
        </row>
        <row r="190">
          <cell r="BX190" t="str">
            <v xml:space="preserve">A-03-03-01-001Fortalecimiento de procesos organizativos y proyectos productivos en el marco de la Asociatividad y Economía Solidaria a exintegrantes FARC-EP </v>
          </cell>
          <cell r="BY190">
            <v>1872000000</v>
          </cell>
        </row>
        <row r="191">
          <cell r="BX191" t="str">
            <v>A-03-03-01-001Honorarios SENA - Instructores, Gestores de Emprendimiento, Evaluadores de Competencias y Orientadores de Inclusión Laboral</v>
          </cell>
          <cell r="BY191">
            <v>570018000</v>
          </cell>
        </row>
        <row r="192">
          <cell r="BX192" t="str">
            <v>A-03-03-01-001Servicios de asistencia e impulso a programas y proyectos comunitarios en escenarios de reincorporación</v>
          </cell>
          <cell r="BY192">
            <v>2250000000</v>
          </cell>
        </row>
        <row r="193">
          <cell r="BX193" t="str">
            <v xml:space="preserve">A-03-03-01-001Acciones para el fortalecimiento de las capacidades en las comunidades y promocion de la reconciliacion </v>
          </cell>
          <cell r="BY193">
            <v>4950000000</v>
          </cell>
        </row>
        <row r="194">
          <cell r="BX194" t="str">
            <v>A-03-03-01-001Fortalecimiento de Enfoques Diferenciales</v>
          </cell>
          <cell r="BY194">
            <v>789796594</v>
          </cell>
        </row>
        <row r="195">
          <cell r="BX195" t="str">
            <v>A-03-03-01-001Estrategia para fortalecimiento de liderazgos en Reincorporación</v>
          </cell>
          <cell r="BY195">
            <v>749926605</v>
          </cell>
        </row>
        <row r="196">
          <cell r="BX196" t="str">
            <v>A-03-03-01-001Implementación de la estrategia de cuidado al cuidador</v>
          </cell>
          <cell r="BY196">
            <v>250153200</v>
          </cell>
        </row>
        <row r="197">
          <cell r="BX197" t="str">
            <v>A-03-03-01-001Programa de armonización de enfoque étnico</v>
          </cell>
          <cell r="BY197">
            <v>770000000</v>
          </cell>
        </row>
        <row r="198">
          <cell r="BX198" t="str">
            <v>A-03-03-01-001Promoción de  mecanismos de formación y fortalecimiento para la Reincorporación Económica</v>
          </cell>
          <cell r="BY198">
            <v>3235000000</v>
          </cell>
        </row>
        <row r="199">
          <cell r="BX199" t="str">
            <v>A-03-03-01-001Fortalecimiento de capacidades en prevención y mitigación de riesgos de seguridad de las personas objeto de atención de ARN</v>
          </cell>
          <cell r="BY199">
            <v>476795900</v>
          </cell>
        </row>
        <row r="200">
          <cell r="BX200" t="str">
            <v>A-03-03-01-001Procesos de inclusión productiva de la población objeto de atención</v>
          </cell>
          <cell r="BY200">
            <v>1080000000</v>
          </cell>
        </row>
        <row r="201">
          <cell r="BX201" t="str">
            <v xml:space="preserve">A-03-03-01-001Financiamiento de iniciativas empresariales y unidades productivas de Población en Reincorporación
</v>
          </cell>
          <cell r="BY201">
            <v>0</v>
          </cell>
        </row>
        <row r="202">
          <cell r="BX202" t="str">
            <v xml:space="preserve">A-03-03-01-001Capacitación de escoltas </v>
          </cell>
          <cell r="BY202">
            <v>0</v>
          </cell>
        </row>
        <row r="203">
          <cell r="BX203" t="str">
            <v>A-03-03-01-001Servicios profesionales consulta previa con el pueblo Yukpa</v>
          </cell>
          <cell r="BY203">
            <v>88583540</v>
          </cell>
        </row>
        <row r="204">
          <cell r="BX204" t="str">
            <v>A-03-03-01-001Comisiones Bancarias casos especiales proceso Reincorporación</v>
          </cell>
          <cell r="BY204">
            <v>4880640</v>
          </cell>
        </row>
        <row r="205">
          <cell r="BX205" t="str">
            <v>A-03-03-01-001Administradora de Riesgos Laborales - ARL</v>
          </cell>
          <cell r="BY205">
            <v>136948300</v>
          </cell>
        </row>
        <row r="206">
          <cell r="BX206" t="str">
            <v>A-03-03-01-001Central de medios</v>
          </cell>
          <cell r="BY206">
            <v>1200000000</v>
          </cell>
        </row>
        <row r="207">
          <cell r="BX207" t="str">
            <v>A-03-03-01-001Imprenta (Impresos Y publicaciones)</v>
          </cell>
          <cell r="BY207">
            <v>0</v>
          </cell>
        </row>
        <row r="208">
          <cell r="BX208" t="str">
            <v>A-03-03-01-001Monitoreo de medios</v>
          </cell>
          <cell r="BY208">
            <v>46879488</v>
          </cell>
        </row>
        <row r="209">
          <cell r="BX209" t="str">
            <v>A-03-03-01-001Fortalecimiento de mecanismos para el acceso a la educación superior</v>
          </cell>
          <cell r="BY209">
            <v>4500000000</v>
          </cell>
        </row>
        <row r="210">
          <cell r="BX210" t="str">
            <v>A-03-03-01-001Promoción del desarrollo integral de niños y niñas mayores de 6 años en el marco del componente de familia de la Ruta de Reincorporación.</v>
          </cell>
          <cell r="BY210">
            <v>1394858092</v>
          </cell>
        </row>
        <row r="211">
          <cell r="BX211" t="str">
            <v>A-03-03-01-001Fortalecimiento de las capacidades institucionales y comunitarias para la promoción de liderazgos y prevención de la estigmatización.</v>
          </cell>
          <cell r="BY211">
            <v>599676468</v>
          </cell>
        </row>
        <row r="212">
          <cell r="BX212" t="str">
            <v>A-03-03-01-001Dotación de Equipos</v>
          </cell>
          <cell r="BY212">
            <v>2176818406.6899996</v>
          </cell>
        </row>
        <row r="213">
          <cell r="BX213" t="str">
            <v>A-03-03-01-001Renovación y Adquisición de licenciamiento de la entidad</v>
          </cell>
          <cell r="BY213">
            <v>5404863956.4200001</v>
          </cell>
        </row>
        <row r="214">
          <cell r="BX214" t="str">
            <v>A-03-03-01-001Adecuaciones de las sedes de la ARN</v>
          </cell>
          <cell r="BY214">
            <v>22050000</v>
          </cell>
        </row>
        <row r="215">
          <cell r="BX215" t="str">
            <v>A-03-03-01-001Control de Acceso</v>
          </cell>
          <cell r="BY215">
            <v>875080312</v>
          </cell>
        </row>
        <row r="216">
          <cell r="BX216" t="str">
            <v>A-03-03-01-001Conectividad y Comunicaciones</v>
          </cell>
          <cell r="BY216">
            <v>1282187831.0999999</v>
          </cell>
        </row>
        <row r="217">
          <cell r="BX217" t="str">
            <v>A-03-03-01-001Servicios Tecnológicos para la ARN</v>
          </cell>
          <cell r="BY217">
            <v>5857125708</v>
          </cell>
        </row>
        <row r="218">
          <cell r="BX218" t="str">
            <v>A-03-03-01-001Servicio Premier de Microsoft y conexos</v>
          </cell>
          <cell r="BY218">
            <v>702779000</v>
          </cell>
        </row>
        <row r="219">
          <cell r="BX219" t="str">
            <v>A-03-03-01-001Vigilancia</v>
          </cell>
          <cell r="BY219">
            <v>4432847390</v>
          </cell>
        </row>
        <row r="220">
          <cell r="BX220" t="str">
            <v>A-03-03-01-001Arrendamiento</v>
          </cell>
          <cell r="BY220">
            <v>2166340633.1200004</v>
          </cell>
        </row>
        <row r="221">
          <cell r="BX221" t="str">
            <v>A-03-03-01-001Servicios Públicos</v>
          </cell>
          <cell r="BY221">
            <v>86600000</v>
          </cell>
        </row>
        <row r="222">
          <cell r="BX222" t="str">
            <v>A-03-03-01-001Servicios de Aseo</v>
          </cell>
          <cell r="BY222">
            <v>321166811</v>
          </cell>
        </row>
        <row r="223">
          <cell r="BX223" t="str">
            <v>A-03-03-01-001Suministro de Papeleria y consumibles ARN</v>
          </cell>
          <cell r="BY223">
            <v>109159872.06</v>
          </cell>
        </row>
        <row r="224">
          <cell r="BX224" t="str">
            <v>A-03-03-01-001Compra y Mantenimiento Aires Acondicionados</v>
          </cell>
          <cell r="BY224">
            <v>0</v>
          </cell>
        </row>
        <row r="225">
          <cell r="BX225" t="str">
            <v>A-03-03-01-001Contratación Seguros de la Entidad</v>
          </cell>
          <cell r="BY225">
            <v>0</v>
          </cell>
        </row>
        <row r="226">
          <cell r="BX226" t="str">
            <v>A-03-03-01-001Conocer la percepción y satisfacción de las Personas Desmovilizadas en Proceso de Reintegración, familias, actores externos y ciudadanos colombianos, frente a los servicios, beneficios y atención ofrecidos por la ARN.</v>
          </cell>
          <cell r="BY226">
            <v>98806295</v>
          </cell>
        </row>
        <row r="227">
          <cell r="BX227" t="str">
            <v>A-03-03-01-001Prestar servicio Call center (administrar numeral 516, línea 018000911516 y el PBX)</v>
          </cell>
          <cell r="BY227">
            <v>277957754</v>
          </cell>
        </row>
        <row r="228">
          <cell r="BX228" t="str">
            <v>A-03-03-01-001Telefonía Call Center</v>
          </cell>
          <cell r="BY228">
            <v>35555544</v>
          </cell>
        </row>
        <row r="229">
          <cell r="BX229" t="str">
            <v>A-03-03-01-001Fortalecimiento de la cultura de atención al ciudadano y proceso de atención al ciudadano (Operador Logístico)</v>
          </cell>
          <cell r="BY229">
            <v>15446704</v>
          </cell>
        </row>
        <row r="230">
          <cell r="BX230" t="str">
            <v>A-03-03-01-001Participar en ferias nacionales de servicio al ciudadano (Operador Logístico)</v>
          </cell>
          <cell r="BY230">
            <v>5970769</v>
          </cell>
        </row>
        <row r="231">
          <cell r="BX231" t="str">
            <v xml:space="preserve">A-03-03-01-001Compra Insumos Gestión Documental </v>
          </cell>
          <cell r="BY231">
            <v>71070000</v>
          </cell>
        </row>
        <row r="232">
          <cell r="BX232" t="str">
            <v xml:space="preserve">A-03-03-01-001Contrato Alquiler bodega Archivo </v>
          </cell>
          <cell r="BY232">
            <v>476978155.44999999</v>
          </cell>
        </row>
        <row r="233">
          <cell r="BX233" t="str">
            <v>A-03-03-01-001Servicios Postales de Correspondencia</v>
          </cell>
          <cell r="BY233">
            <v>249889349</v>
          </cell>
        </row>
        <row r="234">
          <cell r="BX234" t="str">
            <v>A-03-03-01-001Apoyo en la consecución de elementos de apoyo logistico para la realización de eventos de gestion interna y externa de las regiones y de la DPR en cumplimiento de los objetivos misionales de la ARN, para posicionar la Política de Reincorporación (Operador Logístico)</v>
          </cell>
          <cell r="BY234">
            <v>1806400000</v>
          </cell>
        </row>
        <row r="235">
          <cell r="BX235" t="str">
            <v>A-03-03-01-001Apoyo logistico para la realización de eventos con comunidades étnicas NARP (Operador Logístico)</v>
          </cell>
          <cell r="BY235">
            <v>208000000</v>
          </cell>
        </row>
        <row r="236">
          <cell r="BX236" t="str">
            <v>A-03-03-01-001Fortalecimiento del programa de atención a personas con discapacidad, adultos mayores y personas con enfermedades de alto costo.</v>
          </cell>
          <cell r="BY236">
            <v>870000000</v>
          </cell>
        </row>
        <row r="237">
          <cell r="BX237" t="str">
            <v>A-03-03-01-001Desarrollo de sensibilizaciones para la prevención temprana, gestión del riesgo y superación de la estigmatización.</v>
          </cell>
          <cell r="BY237">
            <v>1313900000</v>
          </cell>
        </row>
        <row r="238">
          <cell r="BX238" t="str">
            <v>A-03-03-01-001Estrategia de apropiación de la política en lo territorial (Operador Logístico)</v>
          </cell>
          <cell r="BY238">
            <v>62999999.999999993</v>
          </cell>
        </row>
        <row r="239">
          <cell r="BX239" t="str">
            <v>A-03-03-01-001Gastos de Viaje por concepto de Reincoporación</v>
          </cell>
          <cell r="BY239">
            <v>2381960000</v>
          </cell>
        </row>
        <row r="240">
          <cell r="BX240" t="str">
            <v>A-03-03-01-001Adquisición de Tiquetes proceso Reincorporación</v>
          </cell>
          <cell r="BY240">
            <v>703895704</v>
          </cell>
        </row>
        <row r="241">
          <cell r="BX241" t="str">
            <v>A-03-03-01-001Adquisición de Elementos de Bioseguridad</v>
          </cell>
          <cell r="BY241">
            <v>97446787</v>
          </cell>
        </row>
        <row r="242">
          <cell r="BX242" t="str">
            <v>A-03-03-01-001Recursos en verificación de necesidades - Reincorporación</v>
          </cell>
          <cell r="BY242"/>
        </row>
        <row r="243">
          <cell r="BX243" t="str">
            <v>A-03-03-01-001Antiguos ETCR - Gastos de Viaje</v>
          </cell>
          <cell r="BY243">
            <v>0</v>
          </cell>
        </row>
        <row r="244">
          <cell r="BX244" t="str">
            <v>A-03-03-01-001Antiguos ETCR - Acuerdo de Participación de Terceros</v>
          </cell>
          <cell r="BY244">
            <v>23328773204</v>
          </cell>
        </row>
        <row r="245">
          <cell r="BX245" t="str">
            <v xml:space="preserve">A-03-03-01-001Antiguos ETCR - Estabilización </v>
          </cell>
          <cell r="BY245">
            <v>0</v>
          </cell>
        </row>
        <row r="246">
          <cell r="BX246" t="str">
            <v>A-03-03-01-001Antiguos ETCR - Equipo Humano</v>
          </cell>
          <cell r="BY246">
            <v>954309434</v>
          </cell>
        </row>
        <row r="247">
          <cell r="BX247" t="str">
            <v>A-03-03-01-001Antiguos ETCR - Póliza aseguramiento bienes</v>
          </cell>
          <cell r="BY247">
            <v>1128854482</v>
          </cell>
        </row>
        <row r="248">
          <cell r="BX248" t="str">
            <v>A-03-03-01-001Costos CNR y CTR Equipo Humano</v>
          </cell>
          <cell r="BY248">
            <v>2119937602</v>
          </cell>
        </row>
        <row r="249">
          <cell r="BX249" t="str">
            <v>A-03-03-01-001Costos CNR y CTR Gastos de transporte y alojamiento CNR</v>
          </cell>
          <cell r="BY249">
            <v>60900000</v>
          </cell>
        </row>
        <row r="250">
          <cell r="BX250" t="str">
            <v>A-03-03-01-001Costos CNR y CTR Gastos desplazamiento aereo (bolsa para contrato tiquetes) CNR</v>
          </cell>
          <cell r="BY250">
            <v>35444916</v>
          </cell>
        </row>
        <row r="251">
          <cell r="BX251" t="str">
            <v>A-03-03-01-001Costos CNR y CTR Costos administrativos  arrendamiento y aseo (CNR)</v>
          </cell>
          <cell r="BY251">
            <v>180287339</v>
          </cell>
        </row>
        <row r="252">
          <cell r="BX252" t="str">
            <v>A-03-03-01-001Costos CNR y CTR Costos administrativos Control de Acceso y Vigilancia (CNR)</v>
          </cell>
          <cell r="BY252">
            <v>152859864</v>
          </cell>
        </row>
        <row r="253">
          <cell r="BX253" t="str">
            <v>A-03-03-01-001Costos CNR y CTR Logística (operador logístico)</v>
          </cell>
          <cell r="BY253">
            <v>226400000</v>
          </cell>
        </row>
        <row r="254">
          <cell r="BC254"/>
        </row>
        <row r="255">
          <cell r="AB255">
            <v>135795000000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EJECUTIVO"/>
      <sheetName val="Hoja1"/>
      <sheetName val="Otros Costos"/>
      <sheetName val="Usos Fuentes"/>
      <sheetName val="PL"/>
      <sheetName val="FLUJO DE FONDOS"/>
      <sheetName val="Prestamo"/>
      <sheetName val="PL Detallado"/>
      <sheetName val="Plan de Siembras"/>
      <sheetName val="Costos x Hectarea"/>
      <sheetName val="Donacion"/>
      <sheetName val="INDICE"/>
      <sheetName val="INF.EJE(MODIFICADO)"/>
      <sheetName val="EVALUACIÓN FINANCIERA"/>
      <sheetName val="EVALUACIÓN ECONÓMICA"/>
      <sheetName val="INDICADORES"/>
      <sheetName val="SENSIBILIDAD"/>
      <sheetName val="TD"/>
      <sheetName val="DATOS BÁSICOS"/>
      <sheetName val="CONCLUSIONES"/>
      <sheetName val="Flujo de Caja del Proyecto"/>
      <sheetName val="Hoja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>
        <row r="134">
          <cell r="F134">
            <v>3</v>
          </cell>
        </row>
        <row r="135">
          <cell r="F135">
            <v>2009</v>
          </cell>
        </row>
        <row r="136">
          <cell r="F136">
            <v>650</v>
          </cell>
        </row>
        <row r="137">
          <cell r="F137">
            <v>650</v>
          </cell>
        </row>
        <row r="143">
          <cell r="F143">
            <v>1300</v>
          </cell>
        </row>
        <row r="146">
          <cell r="F146">
            <v>3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8">
          <cell r="F158">
            <v>0</v>
          </cell>
        </row>
        <row r="160">
          <cell r="F160">
            <v>3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6">
          <cell r="F166" t="str">
            <v>Unidad</v>
          </cell>
        </row>
        <row r="168">
          <cell r="F168" t="str">
            <v>Global</v>
          </cell>
        </row>
        <row r="169">
          <cell r="F169" t="str">
            <v>Plántula</v>
          </cell>
        </row>
        <row r="170">
          <cell r="F170" t="str">
            <v>Global</v>
          </cell>
        </row>
        <row r="171">
          <cell r="F171" t="str">
            <v>Global</v>
          </cell>
        </row>
        <row r="172">
          <cell r="F172" t="str">
            <v>Global</v>
          </cell>
        </row>
        <row r="173">
          <cell r="F173" t="str">
            <v>Global</v>
          </cell>
        </row>
        <row r="174">
          <cell r="F174" t="str">
            <v>Global</v>
          </cell>
        </row>
        <row r="175">
          <cell r="F175" t="str">
            <v>Global</v>
          </cell>
        </row>
        <row r="176">
          <cell r="F176" t="str">
            <v>Global</v>
          </cell>
        </row>
        <row r="222">
          <cell r="F222" t="str">
            <v>Producto 4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0</v>
          </cell>
        </row>
        <row r="233">
          <cell r="F233">
            <v>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2">
          <cell r="F252" t="str">
            <v>Año 4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0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2">
          <cell r="F282">
            <v>3</v>
          </cell>
        </row>
        <row r="283">
          <cell r="F283">
            <v>0</v>
          </cell>
          <cell r="AC283">
            <v>0</v>
          </cell>
          <cell r="AD283">
            <v>0</v>
          </cell>
        </row>
        <row r="284">
          <cell r="AC284">
            <v>0</v>
          </cell>
          <cell r="AD284">
            <v>0</v>
          </cell>
        </row>
        <row r="285">
          <cell r="AC285">
            <v>0</v>
          </cell>
          <cell r="AD285">
            <v>0</v>
          </cell>
        </row>
        <row r="286">
          <cell r="AC286">
            <v>0</v>
          </cell>
          <cell r="AD286">
            <v>0</v>
          </cell>
        </row>
        <row r="288">
          <cell r="F288">
            <v>0</v>
          </cell>
          <cell r="AC288">
            <v>0</v>
          </cell>
          <cell r="AD288">
            <v>0</v>
          </cell>
        </row>
        <row r="289">
          <cell r="F289">
            <v>0</v>
          </cell>
          <cell r="AC289">
            <v>0</v>
          </cell>
          <cell r="AD289">
            <v>0</v>
          </cell>
        </row>
        <row r="290">
          <cell r="AC290">
            <v>0</v>
          </cell>
          <cell r="AD290">
            <v>0</v>
          </cell>
        </row>
        <row r="292">
          <cell r="F292">
            <v>0</v>
          </cell>
          <cell r="AD292">
            <v>0</v>
          </cell>
        </row>
        <row r="293">
          <cell r="F293">
            <v>0</v>
          </cell>
          <cell r="AC293">
            <v>1300</v>
          </cell>
          <cell r="AD293">
            <v>1243.6362548158131</v>
          </cell>
        </row>
        <row r="294">
          <cell r="AC294">
            <v>0</v>
          </cell>
          <cell r="AD294">
            <v>0</v>
          </cell>
        </row>
        <row r="297">
          <cell r="AC297">
            <v>0</v>
          </cell>
          <cell r="AD297">
            <v>0</v>
          </cell>
        </row>
        <row r="298">
          <cell r="AC298">
            <v>11510496715.123631</v>
          </cell>
          <cell r="AD298">
            <v>4761399172.758378</v>
          </cell>
        </row>
        <row r="299">
          <cell r="AC299">
            <v>0</v>
          </cell>
          <cell r="AD299">
            <v>0</v>
          </cell>
        </row>
        <row r="302">
          <cell r="F302">
            <v>3</v>
          </cell>
        </row>
        <row r="303">
          <cell r="AC303">
            <v>0</v>
          </cell>
        </row>
        <row r="304">
          <cell r="F304">
            <v>251797008</v>
          </cell>
          <cell r="AC304">
            <v>1895002189.1264</v>
          </cell>
        </row>
        <row r="305">
          <cell r="AC305">
            <v>0</v>
          </cell>
        </row>
        <row r="306">
          <cell r="AC306">
            <v>0</v>
          </cell>
        </row>
        <row r="307">
          <cell r="AC307">
            <v>0</v>
          </cell>
        </row>
        <row r="308">
          <cell r="F308">
            <v>696074496000000</v>
          </cell>
          <cell r="AC308">
            <v>4072256446356280</v>
          </cell>
        </row>
        <row r="309">
          <cell r="AC309">
            <v>0</v>
          </cell>
        </row>
        <row r="310">
          <cell r="F310">
            <v>0</v>
          </cell>
          <cell r="AC310">
            <v>0</v>
          </cell>
        </row>
        <row r="311">
          <cell r="F311">
            <v>0</v>
          </cell>
          <cell r="AC311">
            <v>0</v>
          </cell>
        </row>
        <row r="312">
          <cell r="F312">
            <v>0</v>
          </cell>
          <cell r="AC312">
            <v>0</v>
          </cell>
        </row>
        <row r="313">
          <cell r="F313">
            <v>62041863209009.672</v>
          </cell>
          <cell r="AC313">
            <v>362964566075473.81</v>
          </cell>
        </row>
        <row r="314">
          <cell r="AC314">
            <v>0</v>
          </cell>
        </row>
        <row r="315">
          <cell r="AC315">
            <v>0</v>
          </cell>
        </row>
        <row r="316">
          <cell r="F316">
            <v>0</v>
          </cell>
          <cell r="AC316">
            <v>0</v>
          </cell>
        </row>
        <row r="317">
          <cell r="AC317">
            <v>0</v>
          </cell>
        </row>
        <row r="318">
          <cell r="F318">
            <v>0</v>
          </cell>
          <cell r="AC318">
            <v>0</v>
          </cell>
        </row>
        <row r="319">
          <cell r="AC319">
            <v>0</v>
          </cell>
        </row>
        <row r="320">
          <cell r="AC320">
            <v>22079203900</v>
          </cell>
        </row>
        <row r="321">
          <cell r="F321">
            <v>-4444097.2153110048</v>
          </cell>
          <cell r="AC321">
            <v>-17776388.861244019</v>
          </cell>
        </row>
        <row r="322">
          <cell r="AC322">
            <v>0</v>
          </cell>
        </row>
        <row r="323">
          <cell r="AC323">
            <v>0</v>
          </cell>
        </row>
        <row r="324">
          <cell r="AC324">
            <v>0</v>
          </cell>
        </row>
        <row r="325">
          <cell r="F325">
            <v>0</v>
          </cell>
          <cell r="AC325">
            <v>0</v>
          </cell>
        </row>
        <row r="326">
          <cell r="F326">
            <v>0</v>
          </cell>
          <cell r="AC326">
            <v>0</v>
          </cell>
        </row>
        <row r="327">
          <cell r="AC327">
            <v>0</v>
          </cell>
        </row>
        <row r="328">
          <cell r="AC328">
            <v>0</v>
          </cell>
        </row>
        <row r="329">
          <cell r="AC329">
            <v>0</v>
          </cell>
        </row>
        <row r="330">
          <cell r="AC330">
            <v>0</v>
          </cell>
        </row>
        <row r="331">
          <cell r="AC331">
            <v>0</v>
          </cell>
        </row>
        <row r="332">
          <cell r="AC332">
            <v>0</v>
          </cell>
        </row>
        <row r="333">
          <cell r="AC333">
            <v>0</v>
          </cell>
        </row>
        <row r="334">
          <cell r="F334">
            <v>62041863209009.672</v>
          </cell>
          <cell r="AC334">
            <v>362964566075473.81</v>
          </cell>
        </row>
        <row r="335">
          <cell r="AC335">
            <v>0</v>
          </cell>
        </row>
        <row r="336">
          <cell r="AC336">
            <v>0</v>
          </cell>
        </row>
        <row r="337">
          <cell r="AC337">
            <v>0</v>
          </cell>
        </row>
        <row r="338">
          <cell r="AC338">
            <v>0</v>
          </cell>
        </row>
        <row r="339">
          <cell r="AC339">
            <v>0</v>
          </cell>
        </row>
        <row r="340">
          <cell r="AC340">
            <v>0</v>
          </cell>
        </row>
        <row r="341">
          <cell r="AC341">
            <v>0</v>
          </cell>
        </row>
        <row r="342">
          <cell r="AC342">
            <v>0</v>
          </cell>
        </row>
        <row r="343">
          <cell r="AC343">
            <v>0</v>
          </cell>
        </row>
      </sheetData>
      <sheetData sheetId="19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1. Metas (2)"/>
      <sheetName val="1. Metas"/>
      <sheetName val="2. Proy_Producc."/>
      <sheetName val="3. Costos Totales"/>
      <sheetName val="3.0 Matriz Financiación"/>
      <sheetName val="3.0 Matriz FinanciaciónxHa."/>
      <sheetName val="3.1_Establecimiento"/>
      <sheetName val="3.2_Sostenim."/>
      <sheetName val="4.1_Adm-finan"/>
      <sheetName val="4.3_Técnico"/>
      <sheetName val="4.4_Social"/>
      <sheetName val="4.5_Infraestruc."/>
      <sheetName val="4.6_Ambiental"/>
      <sheetName val="4_7_Capacitación"/>
      <sheetName val="Base1_Proy_Producc."/>
      <sheetName val="Base2_Var_Macros"/>
      <sheetName val="Base5_MetasMensuales"/>
      <sheetName val="6.1_Aju-infl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6">
          <cell r="E36">
            <v>4003784</v>
          </cell>
        </row>
      </sheetData>
      <sheetData sheetId="8" refreshError="1">
        <row r="40">
          <cell r="E40">
            <v>660000</v>
          </cell>
          <cell r="H40">
            <v>693000</v>
          </cell>
          <cell r="K40">
            <v>826875</v>
          </cell>
        </row>
        <row r="41">
          <cell r="E41">
            <v>426730.45</v>
          </cell>
          <cell r="H41">
            <v>643737.80099999998</v>
          </cell>
          <cell r="K41">
            <v>905539.36725000001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 refreshError="1">
        <row r="6">
          <cell r="C6">
            <v>2390</v>
          </cell>
          <cell r="D6">
            <v>2462</v>
          </cell>
          <cell r="E6">
            <v>2504</v>
          </cell>
          <cell r="F6">
            <v>2523</v>
          </cell>
          <cell r="G6">
            <v>2593</v>
          </cell>
        </row>
      </sheetData>
      <sheetData sheetId="17"/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ibusiness Input Form"/>
      <sheetName val="FUENTES Y USOS"/>
      <sheetName val="FINANCIAL INDICATORS "/>
      <sheetName val="AWARD BUDGET Portico"/>
      <sheetName val="PATRON DE COSTOS DIRECTOS"/>
      <sheetName val="Areas,MO, CostProd, Vr.Pro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46">
          <cell r="E46">
            <v>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ART"/>
      <sheetName val="PNIS"/>
      <sheetName val="JEP"/>
      <sheetName val="ESTABILIZACION"/>
      <sheetName val="PRIM_INFANCIA"/>
      <sheetName val="BID"/>
      <sheetName val="Listas"/>
      <sheetName val="Hoja1"/>
      <sheetName val="Hoja2"/>
      <sheetName val="Hoja3"/>
      <sheetName val="Hoja4"/>
      <sheetName val="Hoja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Resumen"/>
      <sheetName val="Informe Final (1)"/>
      <sheetName val="Indicadores (1)"/>
      <sheetName val="Informe Final (2)"/>
      <sheetName val="Informe Final (3)"/>
      <sheetName val="INVERSIONES"/>
      <sheetName val="Ingreso agri."/>
      <sheetName val="Tablas para impresión"/>
      <sheetName val="Resumen C.D"/>
      <sheetName val="P&amp;G"/>
      <sheetName val="Balance"/>
      <sheetName val="Inversión"/>
      <sheetName val="Resultados"/>
      <sheetName val="Sensibilidad"/>
      <sheetName val="Results"/>
      <sheetName val="Tesor"/>
      <sheetName val="Supuestos"/>
      <sheetName val="Ventas Antiguas"/>
      <sheetName val="Supuestos Cultivos"/>
      <sheetName val="Proyección Cultivo"/>
      <sheetName val="Producción"/>
      <sheetName val="Destino Vtas"/>
      <sheetName val="Ventas"/>
      <sheetName val="Costos dir."/>
      <sheetName val="Costos Antiguos"/>
      <sheetName val="Gastos"/>
      <sheetName val="P&amp;G2002"/>
      <sheetName val="Aportes CAPP"/>
      <sheetName val="Leasing"/>
      <sheetName val="Inver. Agro"/>
      <sheetName val="FF"/>
      <sheetName val="Impuestos"/>
      <sheetName val="Indicadores"/>
      <sheetName val="Crit de Proy"/>
      <sheetName val="Variables Macroeconómicas"/>
      <sheetName val="Impresión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PREPARACION"/>
      <sheetName val="ALTERNATIVAS"/>
      <sheetName val="EVALUACION PRIVADA"/>
      <sheetName val="EVALUACION SOCIOECONOMICA"/>
      <sheetName val="INDICADORES"/>
      <sheetName val="FUENTES DE FINANCIACION"/>
      <sheetName val="ANALISIS DE SENSIBILIDAD"/>
      <sheetName val="CONCLUSIONES Y RECOMENDACIONES"/>
      <sheetName val="Module1"/>
      <sheetName val="Module3"/>
    </sheetNames>
    <sheetDataSet>
      <sheetData sheetId="0"/>
      <sheetData sheetId="1" refreshError="1">
        <row r="17">
          <cell r="G17">
            <v>2001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BCA43-C6B5-44AD-8EDC-0B80B27929B7}">
  <dimension ref="A1:S216"/>
  <sheetViews>
    <sheetView tabSelected="1" workbookViewId="0">
      <selection sqref="A1:O1"/>
    </sheetView>
  </sheetViews>
  <sheetFormatPr baseColWidth="10" defaultRowHeight="15" x14ac:dyDescent="0.25"/>
  <cols>
    <col min="1" max="1" width="6.42578125" style="1" customWidth="1"/>
    <col min="2" max="2" width="41.5703125" style="1" customWidth="1"/>
    <col min="3" max="3" width="27" style="15" customWidth="1"/>
    <col min="4" max="4" width="85.5703125" style="16" customWidth="1"/>
    <col min="5" max="5" width="24.28515625" style="1" customWidth="1"/>
    <col min="6" max="7" width="23.28515625" style="1" customWidth="1"/>
    <col min="8" max="9" width="18.7109375" style="1" customWidth="1"/>
    <col min="10" max="10" width="19.140625" style="1" customWidth="1"/>
    <col min="11" max="11" width="21.28515625" style="1" customWidth="1"/>
    <col min="12" max="12" width="18.85546875" style="1" hidden="1" customWidth="1"/>
    <col min="13" max="13" width="18.7109375" style="1" hidden="1" customWidth="1"/>
    <col min="14" max="14" width="18.7109375" style="1" customWidth="1"/>
    <col min="15" max="15" width="26.85546875" style="1" customWidth="1"/>
    <col min="16" max="16" width="44" style="1" hidden="1" customWidth="1"/>
    <col min="17" max="17" width="22" style="2" hidden="1" customWidth="1"/>
    <col min="18" max="18" width="21.140625" style="2" hidden="1" customWidth="1"/>
    <col min="19" max="19" width="0" hidden="1" customWidth="1"/>
  </cols>
  <sheetData>
    <row r="1" spans="1:19" ht="18" customHeight="1" x14ac:dyDescent="0.2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1:19" x14ac:dyDescent="0.25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</row>
    <row r="3" spans="1:19" x14ac:dyDescent="0.25">
      <c r="A3" s="3"/>
      <c r="B3" s="4"/>
      <c r="C3" s="5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9" ht="26.25" x14ac:dyDescent="0.25">
      <c r="A4" s="88" t="s">
        <v>2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"/>
      <c r="Q4" s="9"/>
      <c r="R4" s="9"/>
    </row>
    <row r="5" spans="1:19" x14ac:dyDescent="0.25">
      <c r="A5" s="10"/>
      <c r="B5" s="10"/>
      <c r="C5" s="11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4" t="s">
        <v>3</v>
      </c>
    </row>
    <row r="6" spans="1:19" ht="15.75" thickBot="1" x14ac:dyDescent="0.3"/>
    <row r="7" spans="1:19" ht="61.5" customHeight="1" thickBot="1" x14ac:dyDescent="0.3">
      <c r="A7" s="17" t="s">
        <v>4</v>
      </c>
      <c r="B7" s="17" t="s">
        <v>5</v>
      </c>
      <c r="C7" s="17" t="s">
        <v>6</v>
      </c>
      <c r="D7" s="17" t="s">
        <v>7</v>
      </c>
      <c r="E7" s="17" t="s">
        <v>8</v>
      </c>
      <c r="F7" s="18" t="s">
        <v>9</v>
      </c>
      <c r="G7" s="18" t="s">
        <v>10</v>
      </c>
      <c r="H7" s="18" t="s">
        <v>11</v>
      </c>
      <c r="I7" s="18" t="s">
        <v>12</v>
      </c>
      <c r="J7" s="18" t="s">
        <v>13</v>
      </c>
      <c r="K7" s="19" t="s">
        <v>14</v>
      </c>
      <c r="L7" s="18" t="s">
        <v>15</v>
      </c>
      <c r="M7" s="18" t="s">
        <v>16</v>
      </c>
      <c r="N7" s="18" t="s">
        <v>17</v>
      </c>
      <c r="O7" s="18" t="s">
        <v>18</v>
      </c>
    </row>
    <row r="8" spans="1:19" x14ac:dyDescent="0.25">
      <c r="A8" s="20" t="s">
        <v>19</v>
      </c>
      <c r="B8" s="21"/>
      <c r="C8" s="22"/>
      <c r="D8" s="23"/>
      <c r="E8" s="24"/>
      <c r="F8" s="25"/>
      <c r="G8" s="25"/>
      <c r="H8" s="25"/>
      <c r="I8" s="25"/>
      <c r="J8" s="25"/>
      <c r="K8" s="25"/>
      <c r="L8" s="25"/>
      <c r="M8" s="25"/>
      <c r="N8" s="25"/>
      <c r="O8" s="26"/>
    </row>
    <row r="9" spans="1:19" x14ac:dyDescent="0.25">
      <c r="A9" s="27" t="s">
        <v>20</v>
      </c>
      <c r="B9" s="28" t="s">
        <v>21</v>
      </c>
      <c r="C9" s="29" t="s">
        <v>22</v>
      </c>
      <c r="D9" s="30" t="s">
        <v>23</v>
      </c>
      <c r="E9" s="31">
        <v>437608880</v>
      </c>
      <c r="F9" s="32">
        <v>0</v>
      </c>
      <c r="G9" s="32">
        <v>922419798</v>
      </c>
      <c r="H9" s="32">
        <v>-128737622</v>
      </c>
      <c r="I9" s="32">
        <v>-606819636</v>
      </c>
      <c r="J9" s="32">
        <v>-20495981</v>
      </c>
      <c r="K9" s="32">
        <v>0</v>
      </c>
      <c r="L9" s="32"/>
      <c r="M9" s="32"/>
      <c r="N9" s="32">
        <v>-54466368.5</v>
      </c>
      <c r="O9" s="33">
        <f>SUM(E9:N9)</f>
        <v>549509070.5</v>
      </c>
      <c r="P9" s="1" t="str">
        <f t="shared" ref="P9:P72" si="0">C9&amp;D9</f>
        <v>A-03-03-01-001Conectividad y Comunicaciones</v>
      </c>
      <c r="Q9" s="2">
        <f>VLOOKUP(P9,'[39]Presupuesto 2021'!$BX$2:$BY$253,2,0)</f>
        <v>549509070.5</v>
      </c>
      <c r="R9" s="2">
        <f>O9-Q9</f>
        <v>0</v>
      </c>
      <c r="S9" s="34"/>
    </row>
    <row r="10" spans="1:19" x14ac:dyDescent="0.25">
      <c r="A10" s="35"/>
      <c r="B10" s="36"/>
      <c r="C10" s="29" t="s">
        <v>22</v>
      </c>
      <c r="D10" s="30" t="s">
        <v>24</v>
      </c>
      <c r="E10" s="31">
        <v>0</v>
      </c>
      <c r="F10" s="32">
        <v>0</v>
      </c>
      <c r="G10" s="32">
        <v>787500000</v>
      </c>
      <c r="H10" s="32">
        <v>0</v>
      </c>
      <c r="I10" s="32">
        <v>232486617</v>
      </c>
      <c r="J10" s="32">
        <v>18751779</v>
      </c>
      <c r="K10" s="32">
        <v>0</v>
      </c>
      <c r="L10" s="32"/>
      <c r="M10" s="32"/>
      <c r="N10" s="32">
        <v>-105816220.98999999</v>
      </c>
      <c r="O10" s="33">
        <f t="shared" ref="O10:O73" si="1">SUM(E10:N10)</f>
        <v>932922175.00999999</v>
      </c>
      <c r="P10" s="1" t="str">
        <f t="shared" si="0"/>
        <v>A-03-03-01-001Dotación de Equipos</v>
      </c>
      <c r="Q10" s="2">
        <f>VLOOKUP(P10,'[39]Presupuesto 2021'!$BX$2:$BY$253,2,0)</f>
        <v>932922175.00999999</v>
      </c>
      <c r="R10" s="2">
        <f t="shared" ref="R10:R75" si="2">O10-Q10</f>
        <v>0</v>
      </c>
      <c r="S10" s="34"/>
    </row>
    <row r="11" spans="1:19" x14ac:dyDescent="0.25">
      <c r="A11" s="37"/>
      <c r="B11" s="38"/>
      <c r="C11" s="29" t="s">
        <v>22</v>
      </c>
      <c r="D11" s="30" t="s">
        <v>25</v>
      </c>
      <c r="E11" s="31">
        <v>247053227</v>
      </c>
      <c r="F11" s="32">
        <v>0</v>
      </c>
      <c r="G11" s="32">
        <v>1506675969</v>
      </c>
      <c r="H11" s="32">
        <v>76936679</v>
      </c>
      <c r="I11" s="32">
        <v>869769176</v>
      </c>
      <c r="J11" s="32">
        <v>-661837016.70000005</v>
      </c>
      <c r="K11" s="32">
        <v>0</v>
      </c>
      <c r="L11" s="32"/>
      <c r="M11" s="32"/>
      <c r="N11" s="32">
        <v>277772232.19999999</v>
      </c>
      <c r="O11" s="33">
        <f t="shared" si="1"/>
        <v>2316370266.5</v>
      </c>
      <c r="P11" s="1" t="str">
        <f t="shared" si="0"/>
        <v>A-03-03-01-001Renovación y Adquisición de licenciamiento de la entidad</v>
      </c>
      <c r="Q11" s="2">
        <f>VLOOKUP(P11,'[39]Presupuesto 2021'!$BX$2:$BY$253,2,0)</f>
        <v>2316370266.5</v>
      </c>
      <c r="R11" s="2">
        <f t="shared" si="2"/>
        <v>0</v>
      </c>
      <c r="S11" s="34"/>
    </row>
    <row r="12" spans="1:19" x14ac:dyDescent="0.25">
      <c r="A12" s="37"/>
      <c r="B12" s="38"/>
      <c r="C12" s="29" t="s">
        <v>22</v>
      </c>
      <c r="D12" s="30" t="s">
        <v>26</v>
      </c>
      <c r="E12" s="31">
        <v>0</v>
      </c>
      <c r="F12" s="32">
        <v>0</v>
      </c>
      <c r="G12" s="32">
        <v>168965070</v>
      </c>
      <c r="H12" s="32">
        <v>0</v>
      </c>
      <c r="I12" s="32">
        <v>32025930</v>
      </c>
      <c r="J12" s="32">
        <v>0</v>
      </c>
      <c r="K12" s="32">
        <v>0</v>
      </c>
      <c r="L12" s="32"/>
      <c r="M12" s="32"/>
      <c r="N12" s="32">
        <v>100200000</v>
      </c>
      <c r="O12" s="33">
        <f t="shared" si="1"/>
        <v>301191000</v>
      </c>
      <c r="P12" s="1" t="str">
        <f t="shared" si="0"/>
        <v>A-03-03-01-001Servicio Premier de Microsoft y conexos</v>
      </c>
      <c r="Q12" s="2">
        <f>VLOOKUP(P12,'[39]Presupuesto 2021'!$BX$2:$BY$253,2,0)</f>
        <v>301191000</v>
      </c>
      <c r="R12" s="2">
        <f t="shared" si="2"/>
        <v>0</v>
      </c>
      <c r="S12" s="34"/>
    </row>
    <row r="13" spans="1:19" x14ac:dyDescent="0.25">
      <c r="A13" s="39"/>
      <c r="B13" s="40"/>
      <c r="C13" s="29" t="s">
        <v>22</v>
      </c>
      <c r="D13" s="30" t="s">
        <v>27</v>
      </c>
      <c r="E13" s="31">
        <v>1578874993</v>
      </c>
      <c r="F13" s="32">
        <v>0</v>
      </c>
      <c r="G13" s="32">
        <v>665815482</v>
      </c>
      <c r="H13" s="32">
        <v>-25936782</v>
      </c>
      <c r="I13" s="32">
        <v>-150000000</v>
      </c>
      <c r="J13" s="32">
        <v>441443038</v>
      </c>
      <c r="K13" s="32">
        <v>0</v>
      </c>
      <c r="L13" s="32"/>
      <c r="M13" s="32"/>
      <c r="N13" s="32">
        <v>0</v>
      </c>
      <c r="O13" s="33">
        <f t="shared" si="1"/>
        <v>2510196731</v>
      </c>
      <c r="P13" s="1" t="str">
        <f t="shared" si="0"/>
        <v>A-03-03-01-001Servicios Tecnológicos para la ARN</v>
      </c>
      <c r="Q13" s="2">
        <f>VLOOKUP(P13,'[39]Presupuesto 2021'!$BX$2:$BY$253,2,0)</f>
        <v>2510196731</v>
      </c>
      <c r="R13" s="2">
        <f t="shared" si="2"/>
        <v>0</v>
      </c>
      <c r="S13" s="34"/>
    </row>
    <row r="14" spans="1:19" x14ac:dyDescent="0.25">
      <c r="A14" s="27" t="s">
        <v>28</v>
      </c>
      <c r="B14" s="28" t="s">
        <v>29</v>
      </c>
      <c r="C14" s="29" t="s">
        <v>30</v>
      </c>
      <c r="D14" s="30" t="s">
        <v>31</v>
      </c>
      <c r="E14" s="31">
        <v>60000000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/>
      <c r="M14" s="32"/>
      <c r="N14" s="32">
        <v>-1106900</v>
      </c>
      <c r="O14" s="33">
        <f t="shared" si="1"/>
        <v>58893100</v>
      </c>
      <c r="P14" s="1" t="str">
        <f t="shared" si="0"/>
        <v>A-02-02-02-008-009Imprenta (Impresos Y publicaciones)</v>
      </c>
      <c r="Q14" s="2">
        <f>VLOOKUP(P14,'[39]Presupuesto 2021'!$BX$2:$BY$253,2,0)</f>
        <v>58893100</v>
      </c>
      <c r="R14" s="2">
        <f t="shared" si="2"/>
        <v>0</v>
      </c>
      <c r="S14" s="34"/>
    </row>
    <row r="15" spans="1:19" x14ac:dyDescent="0.25">
      <c r="A15" s="35"/>
      <c r="B15" s="36"/>
      <c r="C15" s="29" t="s">
        <v>22</v>
      </c>
      <c r="D15" s="30" t="s">
        <v>32</v>
      </c>
      <c r="E15" s="31">
        <v>0</v>
      </c>
      <c r="F15" s="32">
        <v>0</v>
      </c>
      <c r="G15" s="32">
        <v>300000000</v>
      </c>
      <c r="H15" s="32">
        <v>0</v>
      </c>
      <c r="I15" s="32">
        <v>0</v>
      </c>
      <c r="J15" s="32">
        <v>0</v>
      </c>
      <c r="K15" s="32">
        <v>0</v>
      </c>
      <c r="L15" s="32"/>
      <c r="M15" s="32"/>
      <c r="N15" s="32">
        <v>0</v>
      </c>
      <c r="O15" s="33">
        <f t="shared" si="1"/>
        <v>300000000</v>
      </c>
      <c r="P15" s="1" t="str">
        <f t="shared" si="0"/>
        <v>A-03-03-01-001Central de medios</v>
      </c>
      <c r="Q15" s="2">
        <f>VLOOKUP(P15,'[39]Presupuesto 2021'!$BX$2:$BY$253,2,0)</f>
        <v>300000000</v>
      </c>
      <c r="R15" s="2">
        <f t="shared" si="2"/>
        <v>0</v>
      </c>
      <c r="S15" s="34"/>
    </row>
    <row r="16" spans="1:19" x14ac:dyDescent="0.25">
      <c r="A16" s="37"/>
      <c r="B16" s="38"/>
      <c r="C16" s="29" t="s">
        <v>22</v>
      </c>
      <c r="D16" s="30" t="s">
        <v>33</v>
      </c>
      <c r="E16" s="31">
        <v>27000000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/>
      <c r="M16" s="32"/>
      <c r="N16" s="32">
        <v>0</v>
      </c>
      <c r="O16" s="33">
        <f t="shared" si="1"/>
        <v>27000000</v>
      </c>
      <c r="P16" s="1" t="str">
        <f t="shared" si="0"/>
        <v>A-03-03-01-001Estrategia de apropiación de la política en lo territorial (Operador Logístico)</v>
      </c>
      <c r="Q16" s="2">
        <f>VLOOKUP(P16,'[39]Presupuesto 2021'!$BX$2:$BY$253,2,0)</f>
        <v>27000000</v>
      </c>
      <c r="R16" s="2">
        <f t="shared" si="2"/>
        <v>0</v>
      </c>
      <c r="S16" s="34"/>
    </row>
    <row r="17" spans="1:19" x14ac:dyDescent="0.25">
      <c r="A17" s="39"/>
      <c r="B17" s="40"/>
      <c r="C17" s="29" t="s">
        <v>22</v>
      </c>
      <c r="D17" s="30" t="s">
        <v>34</v>
      </c>
      <c r="E17" s="31">
        <v>0</v>
      </c>
      <c r="F17" s="32">
        <v>0</v>
      </c>
      <c r="G17" s="32">
        <v>0</v>
      </c>
      <c r="H17" s="32">
        <v>27840564</v>
      </c>
      <c r="I17" s="32">
        <v>-7749355</v>
      </c>
      <c r="J17" s="32">
        <v>0</v>
      </c>
      <c r="K17" s="32">
        <v>0</v>
      </c>
      <c r="L17" s="32"/>
      <c r="M17" s="32"/>
      <c r="N17" s="32">
        <v>0</v>
      </c>
      <c r="O17" s="33">
        <f t="shared" si="1"/>
        <v>20091209</v>
      </c>
      <c r="P17" s="1" t="str">
        <f t="shared" si="0"/>
        <v>A-03-03-01-001Monitoreo de medios</v>
      </c>
      <c r="Q17" s="2">
        <f>VLOOKUP(P17,'[39]Presupuesto 2021'!$BX$2:$BY$253,2,0)</f>
        <v>20091209</v>
      </c>
      <c r="R17" s="2">
        <f t="shared" si="2"/>
        <v>0</v>
      </c>
      <c r="S17" s="34"/>
    </row>
    <row r="18" spans="1:19" x14ac:dyDescent="0.25">
      <c r="A18" s="27" t="s">
        <v>35</v>
      </c>
      <c r="B18" s="28" t="s">
        <v>36</v>
      </c>
      <c r="C18" s="29" t="s">
        <v>37</v>
      </c>
      <c r="D18" s="30" t="s">
        <v>38</v>
      </c>
      <c r="E18" s="31">
        <v>32781810</v>
      </c>
      <c r="F18" s="32">
        <v>0</v>
      </c>
      <c r="G18" s="32">
        <v>0</v>
      </c>
      <c r="H18" s="32">
        <v>-32781810</v>
      </c>
      <c r="I18" s="32">
        <v>0</v>
      </c>
      <c r="J18" s="32">
        <v>0</v>
      </c>
      <c r="K18" s="32">
        <v>0</v>
      </c>
      <c r="L18" s="32"/>
      <c r="M18" s="32"/>
      <c r="N18" s="32">
        <v>0</v>
      </c>
      <c r="O18" s="33">
        <f t="shared" si="1"/>
        <v>0</v>
      </c>
      <c r="P18" s="1" t="str">
        <f t="shared" si="0"/>
        <v>A-02-02-02-008-005Realización de audiencias públicas (Operador Logístico)</v>
      </c>
      <c r="Q18" s="2">
        <f>VLOOKUP(P18,'[39]Presupuesto 2021'!$BX$2:$BY$253,2,0)</f>
        <v>0</v>
      </c>
      <c r="R18" s="2">
        <f t="shared" si="2"/>
        <v>0</v>
      </c>
      <c r="S18" s="34"/>
    </row>
    <row r="19" spans="1:19" ht="30" x14ac:dyDescent="0.25">
      <c r="A19" s="35"/>
      <c r="B19" s="36"/>
      <c r="C19" s="29" t="s">
        <v>22</v>
      </c>
      <c r="D19" s="30" t="s">
        <v>39</v>
      </c>
      <c r="E19" s="31">
        <v>100020000</v>
      </c>
      <c r="F19" s="32">
        <v>0</v>
      </c>
      <c r="G19" s="32">
        <v>0</v>
      </c>
      <c r="H19" s="32">
        <v>-100020000</v>
      </c>
      <c r="I19" s="32">
        <v>0</v>
      </c>
      <c r="J19" s="32">
        <v>0</v>
      </c>
      <c r="K19" s="32">
        <v>0</v>
      </c>
      <c r="L19" s="32"/>
      <c r="M19" s="32"/>
      <c r="N19" s="32">
        <v>0</v>
      </c>
      <c r="O19" s="33">
        <f t="shared" si="1"/>
        <v>0</v>
      </c>
      <c r="P19" s="1" t="str">
        <f t="shared" si="0"/>
        <v>A-03-03-01-001Segundo Congreso Internacional de Desarme, Desmovilización y Reintegración-Reincorporación (CIDDR). (Operador Logístico))</v>
      </c>
      <c r="Q19" s="2">
        <f>VLOOKUP(P19,'[39]Presupuesto 2021'!$BX$2:$BY$253,2,0)</f>
        <v>0</v>
      </c>
      <c r="R19" s="2">
        <f t="shared" si="2"/>
        <v>0</v>
      </c>
      <c r="S19" s="34"/>
    </row>
    <row r="20" spans="1:19" x14ac:dyDescent="0.25">
      <c r="A20" s="39"/>
      <c r="B20" s="40"/>
      <c r="C20" s="29" t="s">
        <v>22</v>
      </c>
      <c r="D20" s="30" t="s">
        <v>40</v>
      </c>
      <c r="E20" s="31">
        <v>0</v>
      </c>
      <c r="F20" s="32">
        <v>0</v>
      </c>
      <c r="G20" s="32">
        <v>0</v>
      </c>
      <c r="H20" s="32">
        <v>128130703</v>
      </c>
      <c r="I20" s="32">
        <v>0</v>
      </c>
      <c r="J20" s="32">
        <v>0</v>
      </c>
      <c r="K20" s="32">
        <v>0</v>
      </c>
      <c r="L20" s="32"/>
      <c r="M20" s="32"/>
      <c r="N20" s="32">
        <v>0</v>
      </c>
      <c r="O20" s="33">
        <f t="shared" si="1"/>
        <v>128130703</v>
      </c>
      <c r="P20" s="1" t="str">
        <f t="shared" si="0"/>
        <v>A-03-03-01-001Adquisición de la Licencia, soporte y mantenimiento del Software administrador del SIGER</v>
      </c>
      <c r="Q20" s="2">
        <f>VLOOKUP(P20,'[39]Presupuesto 2021'!$BX$2:$BY$253,2,0)</f>
        <v>128130703</v>
      </c>
      <c r="R20" s="2">
        <f t="shared" si="2"/>
        <v>0</v>
      </c>
      <c r="S20" s="34"/>
    </row>
    <row r="21" spans="1:19" ht="30" x14ac:dyDescent="0.25">
      <c r="A21" s="27" t="s">
        <v>41</v>
      </c>
      <c r="B21" s="28" t="s">
        <v>42</v>
      </c>
      <c r="C21" s="29" t="s">
        <v>22</v>
      </c>
      <c r="D21" s="30" t="s">
        <v>43</v>
      </c>
      <c r="E21" s="31">
        <v>50000000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/>
      <c r="M21" s="32"/>
      <c r="N21" s="32">
        <v>50100000</v>
      </c>
      <c r="O21" s="33">
        <f t="shared" si="1"/>
        <v>100100000</v>
      </c>
      <c r="P21" s="1" t="str">
        <f t="shared" si="0"/>
        <v>A-03-03-01-001Participación de la ARN en espacios de encuentro (foros, seminarios, conversatorios, etc). Operador Logístico</v>
      </c>
      <c r="Q21" s="2">
        <f>VLOOKUP(P21,'[39]Presupuesto 2021'!$BX$2:$BY$253,2,0)</f>
        <v>100100000</v>
      </c>
      <c r="R21" s="2">
        <f t="shared" si="2"/>
        <v>0</v>
      </c>
      <c r="S21" s="34"/>
    </row>
    <row r="22" spans="1:19" x14ac:dyDescent="0.25">
      <c r="A22" s="27" t="s">
        <v>44</v>
      </c>
      <c r="B22" s="28" t="s">
        <v>45</v>
      </c>
      <c r="C22" s="29" t="s">
        <v>46</v>
      </c>
      <c r="D22" s="30" t="s">
        <v>47</v>
      </c>
      <c r="E22" s="31">
        <v>0</v>
      </c>
      <c r="F22" s="32">
        <v>0</v>
      </c>
      <c r="G22" s="32">
        <v>0</v>
      </c>
      <c r="H22" s="32">
        <v>0</v>
      </c>
      <c r="I22" s="32">
        <v>0</v>
      </c>
      <c r="J22" s="32">
        <v>12121800</v>
      </c>
      <c r="K22" s="32">
        <v>0</v>
      </c>
      <c r="L22" s="32"/>
      <c r="M22" s="32"/>
      <c r="N22" s="32">
        <v>7959450</v>
      </c>
      <c r="O22" s="33">
        <f t="shared" si="1"/>
        <v>20081250</v>
      </c>
      <c r="P22" s="1" t="str">
        <f t="shared" si="0"/>
        <v>A-02-02-02-008-004Suscripción actualización normativa</v>
      </c>
      <c r="Q22" s="2">
        <f>VLOOKUP(P22,'[39]Presupuesto 2021'!$BX$2:$BY$253,2,0)</f>
        <v>20081250</v>
      </c>
      <c r="R22" s="2">
        <f t="shared" si="2"/>
        <v>0</v>
      </c>
      <c r="S22" s="34"/>
    </row>
    <row r="23" spans="1:19" x14ac:dyDescent="0.25">
      <c r="A23" s="37"/>
      <c r="B23" s="38"/>
      <c r="C23" s="29" t="s">
        <v>22</v>
      </c>
      <c r="D23" s="30" t="s">
        <v>48</v>
      </c>
      <c r="E23" s="31">
        <v>0</v>
      </c>
      <c r="F23" s="32">
        <v>0</v>
      </c>
      <c r="G23" s="32">
        <v>100000000</v>
      </c>
      <c r="H23" s="32">
        <v>0</v>
      </c>
      <c r="I23" s="32">
        <v>0</v>
      </c>
      <c r="J23" s="32">
        <v>0</v>
      </c>
      <c r="K23" s="32">
        <v>0</v>
      </c>
      <c r="L23" s="32"/>
      <c r="M23" s="32"/>
      <c r="N23" s="32">
        <v>-100000000</v>
      </c>
      <c r="O23" s="33">
        <f t="shared" si="1"/>
        <v>0</v>
      </c>
      <c r="P23" s="1" t="str">
        <f t="shared" si="0"/>
        <v>A-03-03-01-001Contingente Judicial</v>
      </c>
      <c r="Q23" s="2">
        <f>VLOOKUP(P23,'[39]Presupuesto 2021'!$BX$2:$BY$253,2,0)</f>
        <v>0</v>
      </c>
      <c r="R23" s="2">
        <f>O23-Q23</f>
        <v>0</v>
      </c>
      <c r="S23" s="34"/>
    </row>
    <row r="24" spans="1:19" x14ac:dyDescent="0.25">
      <c r="A24" s="37"/>
      <c r="B24" s="38"/>
      <c r="C24" s="29" t="s">
        <v>22</v>
      </c>
      <c r="D24" s="30" t="s">
        <v>49</v>
      </c>
      <c r="E24" s="31">
        <v>0</v>
      </c>
      <c r="F24" s="32">
        <v>0</v>
      </c>
      <c r="G24" s="32">
        <v>41237165</v>
      </c>
      <c r="H24" s="32">
        <v>0</v>
      </c>
      <c r="I24" s="32">
        <v>-9163815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3">
        <f t="shared" si="1"/>
        <v>32073350</v>
      </c>
      <c r="P24" s="1" t="str">
        <f t="shared" si="0"/>
        <v>A-03-03-01-001Servicios profesionales consulta previa con el pueblo Yukpa</v>
      </c>
      <c r="Q24" s="2">
        <f>VLOOKUP(P24,'[39]Presupuesto 2021'!$BX$2:$BY$253,2,0)</f>
        <v>32073350</v>
      </c>
      <c r="R24" s="2">
        <f t="shared" si="2"/>
        <v>0</v>
      </c>
      <c r="S24" s="34"/>
    </row>
    <row r="25" spans="1:19" x14ac:dyDescent="0.25">
      <c r="A25" s="37"/>
      <c r="B25" s="38"/>
      <c r="C25" s="29" t="s">
        <v>22</v>
      </c>
      <c r="D25" s="30" t="s">
        <v>50</v>
      </c>
      <c r="E25" s="31">
        <v>0</v>
      </c>
      <c r="F25" s="32">
        <v>0</v>
      </c>
      <c r="G25" s="32">
        <v>0</v>
      </c>
      <c r="H25" s="32">
        <v>40000000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3">
        <f t="shared" si="1"/>
        <v>40000000</v>
      </c>
      <c r="P25" s="1" t="str">
        <f t="shared" si="0"/>
        <v>A-03-03-01-001Medida de manejo Consulta Previa (Operador Logístico)</v>
      </c>
      <c r="Q25" s="2">
        <f>VLOOKUP(P25,'[39]Presupuesto 2021'!$BX$2:$BY$253,2,0)</f>
        <v>40000000</v>
      </c>
      <c r="R25" s="2">
        <f t="shared" si="2"/>
        <v>0</v>
      </c>
      <c r="S25" s="34"/>
    </row>
    <row r="26" spans="1:19" x14ac:dyDescent="0.25">
      <c r="A26" s="37"/>
      <c r="B26" s="38"/>
      <c r="C26" s="29" t="s">
        <v>51</v>
      </c>
      <c r="D26" s="30" t="s">
        <v>52</v>
      </c>
      <c r="E26" s="31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/>
      <c r="N26" s="32">
        <v>0</v>
      </c>
      <c r="O26" s="33">
        <f t="shared" si="1"/>
        <v>0</v>
      </c>
      <c r="P26" s="1" t="str">
        <f t="shared" si="0"/>
        <v>A-03-10-01-002Conciliaciones</v>
      </c>
      <c r="Q26" s="2">
        <f>VLOOKUP(P26,'[39]Presupuesto 2021'!$BX$2:$BY$253,2,0)</f>
        <v>0</v>
      </c>
      <c r="R26" s="2">
        <f t="shared" si="2"/>
        <v>0</v>
      </c>
      <c r="S26" s="34"/>
    </row>
    <row r="27" spans="1:19" x14ac:dyDescent="0.25">
      <c r="A27" s="39"/>
      <c r="B27" s="40"/>
      <c r="C27" s="29" t="s">
        <v>53</v>
      </c>
      <c r="D27" s="30" t="s">
        <v>54</v>
      </c>
      <c r="E27" s="31">
        <v>0</v>
      </c>
      <c r="F27" s="32">
        <v>0</v>
      </c>
      <c r="G27" s="32">
        <v>0</v>
      </c>
      <c r="H27" s="32">
        <v>0</v>
      </c>
      <c r="I27" s="32">
        <v>0</v>
      </c>
      <c r="J27" s="32"/>
      <c r="K27" s="32">
        <v>0</v>
      </c>
      <c r="L27" s="32"/>
      <c r="M27" s="32"/>
      <c r="N27" s="32">
        <v>0</v>
      </c>
      <c r="O27" s="33">
        <f t="shared" si="1"/>
        <v>0</v>
      </c>
      <c r="P27" s="1" t="str">
        <f t="shared" si="0"/>
        <v>A-03-10-01-001Sentencias</v>
      </c>
      <c r="Q27" s="2">
        <f>VLOOKUP(P27,'[39]Presupuesto 2021'!$BX$2:$BY$253,2,0)</f>
        <v>0</v>
      </c>
      <c r="R27" s="2">
        <f t="shared" si="2"/>
        <v>0</v>
      </c>
      <c r="S27" s="34"/>
    </row>
    <row r="28" spans="1:19" x14ac:dyDescent="0.25">
      <c r="A28" s="41" t="s">
        <v>55</v>
      </c>
      <c r="B28" s="42"/>
      <c r="C28" s="43"/>
      <c r="D28" s="44"/>
      <c r="E28" s="45"/>
      <c r="F28" s="46"/>
      <c r="G28" s="46"/>
      <c r="H28" s="46"/>
      <c r="I28" s="46"/>
      <c r="J28" s="46"/>
      <c r="K28" s="46"/>
      <c r="L28" s="46"/>
      <c r="M28" s="46"/>
      <c r="N28" s="46"/>
      <c r="O28" s="47"/>
      <c r="P28" s="1" t="str">
        <f t="shared" si="0"/>
        <v/>
      </c>
      <c r="S28" s="34"/>
    </row>
    <row r="29" spans="1:19" ht="60" x14ac:dyDescent="0.25">
      <c r="A29" s="48"/>
      <c r="B29" s="49"/>
      <c r="C29" s="29" t="s">
        <v>22</v>
      </c>
      <c r="D29" s="30" t="s">
        <v>56</v>
      </c>
      <c r="E29" s="31">
        <v>3477671526</v>
      </c>
      <c r="F29" s="32">
        <v>0</v>
      </c>
      <c r="G29" s="32">
        <v>2790328474</v>
      </c>
      <c r="H29" s="32">
        <v>-100000000</v>
      </c>
      <c r="I29" s="32">
        <v>0</v>
      </c>
      <c r="J29" s="32">
        <v>-363000000</v>
      </c>
      <c r="K29" s="32">
        <v>0</v>
      </c>
      <c r="L29" s="32"/>
      <c r="M29" s="32"/>
      <c r="N29" s="32">
        <v>-31265934</v>
      </c>
      <c r="O29" s="33">
        <f t="shared" si="1"/>
        <v>5773734066</v>
      </c>
      <c r="P29" s="1" t="str">
        <f t="shared" si="0"/>
        <v>A-03-03-01-001Acceso a los Beneficios de Inserción Económica : 
1. Estimulo Economico para planes de Negocios
2. Estimulo Economico a la empleabilidad 
3. Estimulo Economico para la Educacion Superior en el Nivel profesional.</v>
      </c>
      <c r="Q29" s="2">
        <f>VLOOKUP(P29,'[39]Presupuesto 2021'!$BX$2:$BY$253,2,0)</f>
        <v>5773734066</v>
      </c>
      <c r="R29" s="2">
        <f t="shared" si="2"/>
        <v>0</v>
      </c>
      <c r="S29" s="34"/>
    </row>
    <row r="30" spans="1:19" x14ac:dyDescent="0.25">
      <c r="A30" s="37"/>
      <c r="B30" s="38"/>
      <c r="C30" s="29" t="s">
        <v>22</v>
      </c>
      <c r="D30" s="30" t="s">
        <v>57</v>
      </c>
      <c r="E30" s="31">
        <v>0</v>
      </c>
      <c r="F30" s="32">
        <v>1908382561</v>
      </c>
      <c r="G30" s="32">
        <v>0</v>
      </c>
      <c r="H30" s="32">
        <v>910175800</v>
      </c>
      <c r="I30" s="32">
        <v>0</v>
      </c>
      <c r="J30" s="32">
        <v>0</v>
      </c>
      <c r="K30" s="32">
        <v>0</v>
      </c>
      <c r="L30" s="32"/>
      <c r="M30" s="32"/>
      <c r="N30" s="32">
        <v>-472220759</v>
      </c>
      <c r="O30" s="33">
        <f t="shared" si="1"/>
        <v>2346337602</v>
      </c>
      <c r="P30" s="1" t="str">
        <f t="shared" si="0"/>
        <v>A-03-03-01-001Costos CNR y CTR (Acuerdo Final 3.2.2.3) Reincorporación Institucional (Misional)</v>
      </c>
      <c r="Q30" s="2">
        <f>VLOOKUP(P30,'[39]Presupuesto 2021'!$BX$2:$BY$253,2,0)</f>
        <v>2346337602</v>
      </c>
      <c r="R30" s="2">
        <f t="shared" si="2"/>
        <v>0</v>
      </c>
      <c r="S30" s="34"/>
    </row>
    <row r="31" spans="1:19" x14ac:dyDescent="0.25">
      <c r="A31" s="37"/>
      <c r="B31" s="38"/>
      <c r="C31" s="29" t="s">
        <v>22</v>
      </c>
      <c r="D31" s="30" t="s">
        <v>58</v>
      </c>
      <c r="E31" s="31">
        <v>0</v>
      </c>
      <c r="F31" s="32">
        <v>30668402282</v>
      </c>
      <c r="G31" s="32">
        <v>40259799034</v>
      </c>
      <c r="H31" s="32">
        <v>1453000000</v>
      </c>
      <c r="I31" s="32">
        <v>-447804401</v>
      </c>
      <c r="J31" s="32">
        <v>-181885474</v>
      </c>
      <c r="K31" s="32">
        <v>0</v>
      </c>
      <c r="L31" s="32"/>
      <c r="M31" s="32"/>
      <c r="N31" s="32">
        <v>1507812337</v>
      </c>
      <c r="O31" s="33">
        <f t="shared" si="1"/>
        <v>73259323778</v>
      </c>
      <c r="P31" s="1" t="str">
        <f t="shared" si="0"/>
        <v>A-03-03-01-001Costos Programa de Reincorporación Económica y social (Misional)</v>
      </c>
      <c r="Q31" s="2">
        <f>VLOOKUP(P31,'[39]Presupuesto 2021'!$BX$2:$BY$253,2,0)</f>
        <v>73259323778</v>
      </c>
      <c r="R31" s="2">
        <f t="shared" si="2"/>
        <v>0</v>
      </c>
      <c r="S31" s="34"/>
    </row>
    <row r="32" spans="1:19" x14ac:dyDescent="0.25">
      <c r="A32" s="37"/>
      <c r="B32" s="38"/>
      <c r="C32" s="29" t="s">
        <v>22</v>
      </c>
      <c r="D32" s="30" t="s">
        <v>59</v>
      </c>
      <c r="E32" s="31">
        <v>215610245</v>
      </c>
      <c r="F32" s="32">
        <v>0</v>
      </c>
      <c r="G32" s="32">
        <v>333704566</v>
      </c>
      <c r="H32" s="32">
        <v>0</v>
      </c>
      <c r="I32" s="32">
        <v>0</v>
      </c>
      <c r="J32" s="32">
        <v>0</v>
      </c>
      <c r="K32" s="32">
        <v>0</v>
      </c>
      <c r="L32" s="32"/>
      <c r="M32" s="32"/>
      <c r="N32" s="32">
        <v>0</v>
      </c>
      <c r="O32" s="33">
        <f t="shared" si="1"/>
        <v>549314811</v>
      </c>
      <c r="P32" s="1" t="str">
        <f t="shared" si="0"/>
        <v>A-03-03-01-001Desarrollo de modelos educativos flexibles para jóvenes y adultos</v>
      </c>
      <c r="Q32" s="2">
        <f>VLOOKUP(P32,'[39]Presupuesto 2021'!$BX$2:$BY$253,2,0)</f>
        <v>549314811</v>
      </c>
      <c r="R32" s="2">
        <f t="shared" si="2"/>
        <v>0</v>
      </c>
      <c r="S32" s="34"/>
    </row>
    <row r="33" spans="1:19" ht="30" x14ac:dyDescent="0.25">
      <c r="A33" s="37"/>
      <c r="B33" s="38"/>
      <c r="C33" s="29" t="s">
        <v>22</v>
      </c>
      <c r="D33" s="30" t="s">
        <v>60</v>
      </c>
      <c r="E33" s="31">
        <v>0</v>
      </c>
      <c r="F33" s="32">
        <v>0</v>
      </c>
      <c r="G33" s="32">
        <v>7123983765</v>
      </c>
      <c r="H33" s="32">
        <v>100000000</v>
      </c>
      <c r="I33" s="32">
        <v>0</v>
      </c>
      <c r="J33" s="32">
        <v>-200000000</v>
      </c>
      <c r="K33" s="32">
        <v>0</v>
      </c>
      <c r="L33" s="32"/>
      <c r="M33" s="32"/>
      <c r="N33" s="32">
        <v>-270000000</v>
      </c>
      <c r="O33" s="33">
        <f t="shared" si="1"/>
        <v>6753983765</v>
      </c>
      <c r="P33" s="1" t="str">
        <f t="shared" si="0"/>
        <v xml:space="preserve">A-03-03-01-001Desembolso a PPR por asistencia a los beneficios de acompañamiento psicosocial, educación y FpT. </v>
      </c>
      <c r="Q33" s="2">
        <f>VLOOKUP(P33,'[39]Presupuesto 2021'!$BX$2:$BY$253,2,0)</f>
        <v>6753983765</v>
      </c>
      <c r="R33" s="2">
        <f t="shared" si="2"/>
        <v>0</v>
      </c>
      <c r="S33" s="34"/>
    </row>
    <row r="34" spans="1:19" ht="30" x14ac:dyDescent="0.25">
      <c r="A34" s="37"/>
      <c r="B34" s="38"/>
      <c r="C34" s="29" t="s">
        <v>22</v>
      </c>
      <c r="D34" s="30" t="s">
        <v>61</v>
      </c>
      <c r="E34" s="31">
        <v>455874508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/>
      <c r="M34" s="32"/>
      <c r="N34" s="32">
        <v>0</v>
      </c>
      <c r="O34" s="33">
        <f t="shared" si="1"/>
        <v>455874508</v>
      </c>
      <c r="P34" s="1" t="str">
        <f t="shared" si="0"/>
        <v xml:space="preserve">A-03-03-01-001Desembolso para traslado de PPR con riesgo extraordinario. El valor de cada desembolso es 2,5 SMLV </v>
      </c>
      <c r="Q34" s="2">
        <f>VLOOKUP(P34,'[39]Presupuesto 2021'!$BX$2:$BY$253,2,0)</f>
        <v>455874508</v>
      </c>
      <c r="R34" s="2">
        <f t="shared" si="2"/>
        <v>0</v>
      </c>
      <c r="S34" s="34"/>
    </row>
    <row r="35" spans="1:19" x14ac:dyDescent="0.25">
      <c r="A35" s="37"/>
      <c r="B35" s="38"/>
      <c r="C35" s="29" t="s">
        <v>22</v>
      </c>
      <c r="D35" s="30" t="s">
        <v>62</v>
      </c>
      <c r="E35" s="31">
        <v>0</v>
      </c>
      <c r="F35" s="32">
        <v>0</v>
      </c>
      <c r="G35" s="32">
        <v>600000000</v>
      </c>
      <c r="H35" s="32">
        <v>0</v>
      </c>
      <c r="I35" s="32">
        <v>-163491415</v>
      </c>
      <c r="J35" s="32">
        <v>0</v>
      </c>
      <c r="K35" s="32">
        <v>0</v>
      </c>
      <c r="L35" s="32"/>
      <c r="M35" s="32"/>
      <c r="N35" s="32">
        <v>0</v>
      </c>
      <c r="O35" s="33">
        <f t="shared" si="1"/>
        <v>436508585</v>
      </c>
      <c r="P35" s="1" t="str">
        <f t="shared" si="0"/>
        <v>A-03-03-01-001Evaluación de procesos misionales de la Entidad</v>
      </c>
      <c r="Q35" s="2">
        <f>VLOOKUP(P35,'[39]Presupuesto 2021'!$BX$2:$BY$253,2,0)</f>
        <v>436508585</v>
      </c>
      <c r="R35" s="2">
        <f t="shared" si="2"/>
        <v>0</v>
      </c>
      <c r="S35" s="34"/>
    </row>
    <row r="36" spans="1:19" x14ac:dyDescent="0.25">
      <c r="A36" s="37"/>
      <c r="B36" s="38"/>
      <c r="C36" s="29" t="s">
        <v>22</v>
      </c>
      <c r="D36" s="30" t="s">
        <v>63</v>
      </c>
      <c r="E36" s="31">
        <v>0</v>
      </c>
      <c r="F36" s="32">
        <v>0</v>
      </c>
      <c r="G36" s="32">
        <v>1635661959</v>
      </c>
      <c r="H36" s="32">
        <v>0</v>
      </c>
      <c r="I36" s="32">
        <v>0</v>
      </c>
      <c r="J36" s="32">
        <v>904962156</v>
      </c>
      <c r="K36" s="32">
        <v>0</v>
      </c>
      <c r="L36" s="32"/>
      <c r="M36" s="32"/>
      <c r="N36" s="32">
        <v>0</v>
      </c>
      <c r="O36" s="33">
        <f t="shared" si="1"/>
        <v>2540624115</v>
      </c>
      <c r="P36" s="1" t="str">
        <f t="shared" si="0"/>
        <v>A-03-03-01-001Fortalecimiento de entornos protectores de NNAJ para la prevención del reclutamiento</v>
      </c>
      <c r="Q36" s="2">
        <f>VLOOKUP(P36,'[39]Presupuesto 2021'!$BX$2:$BY$253,2,0)</f>
        <v>2540624115</v>
      </c>
      <c r="R36" s="2">
        <f t="shared" si="2"/>
        <v>0</v>
      </c>
      <c r="S36" s="34"/>
    </row>
    <row r="37" spans="1:19" ht="30" x14ac:dyDescent="0.25">
      <c r="A37" s="37"/>
      <c r="B37" s="38"/>
      <c r="C37" s="29" t="s">
        <v>22</v>
      </c>
      <c r="D37" s="30" t="s">
        <v>64</v>
      </c>
      <c r="E37" s="31">
        <v>11393713833</v>
      </c>
      <c r="F37" s="32">
        <v>0</v>
      </c>
      <c r="G37" s="32">
        <v>3261064620</v>
      </c>
      <c r="H37" s="32">
        <v>0</v>
      </c>
      <c r="I37" s="32">
        <v>0</v>
      </c>
      <c r="J37" s="32">
        <v>-1548000000</v>
      </c>
      <c r="K37" s="32">
        <v>0</v>
      </c>
      <c r="L37" s="32"/>
      <c r="M37" s="32"/>
      <c r="N37" s="32">
        <v>-69087857</v>
      </c>
      <c r="O37" s="33">
        <f t="shared" si="1"/>
        <v>13037690596</v>
      </c>
      <c r="P37" s="1" t="str">
        <f t="shared" si="0"/>
        <v xml:space="preserve">A-03-03-01-001Honorarios. Implementación de la estrategia de superación de vulnerabilidad a través de los equipos de trabajo de los grupos territoriales ARN a nivel nacional. </v>
      </c>
      <c r="Q37" s="2">
        <f>VLOOKUP(P37,'[39]Presupuesto 2021'!$BX$2:$BY$253,2,0)</f>
        <v>13037690596</v>
      </c>
      <c r="R37" s="2">
        <f t="shared" si="2"/>
        <v>0</v>
      </c>
      <c r="S37" s="34"/>
    </row>
    <row r="38" spans="1:19" ht="30" x14ac:dyDescent="0.25">
      <c r="A38" s="37"/>
      <c r="B38" s="38"/>
      <c r="C38" s="29" t="s">
        <v>22</v>
      </c>
      <c r="D38" s="30" t="s">
        <v>65</v>
      </c>
      <c r="E38" s="31">
        <v>262694880</v>
      </c>
      <c r="F38" s="32">
        <v>0</v>
      </c>
      <c r="G38" s="32">
        <v>0</v>
      </c>
      <c r="H38" s="32">
        <v>0</v>
      </c>
      <c r="I38" s="32">
        <v>-262694880</v>
      </c>
      <c r="J38" s="32">
        <v>0</v>
      </c>
      <c r="K38" s="32">
        <v>0</v>
      </c>
      <c r="L38" s="32"/>
      <c r="M38" s="32"/>
      <c r="N38" s="32">
        <v>0</v>
      </c>
      <c r="O38" s="33">
        <f t="shared" si="1"/>
        <v>0</v>
      </c>
      <c r="P38" s="1" t="str">
        <f t="shared" si="0"/>
        <v>A-03-03-01-001Seguro de Vida para personas acreditadas como desmovilizados por las autoridades competentes</v>
      </c>
      <c r="Q38" s="2">
        <f>VLOOKUP(P38,'[39]Presupuesto 2021'!$BX$2:$BY$253,2,0)</f>
        <v>0</v>
      </c>
      <c r="R38" s="2">
        <f t="shared" si="2"/>
        <v>0</v>
      </c>
      <c r="S38" s="34"/>
    </row>
    <row r="39" spans="1:19" x14ac:dyDescent="0.25">
      <c r="A39" s="37"/>
      <c r="B39" s="38"/>
      <c r="C39" s="29" t="s">
        <v>22</v>
      </c>
      <c r="D39" s="30" t="s">
        <v>66</v>
      </c>
      <c r="E39" s="31">
        <v>0</v>
      </c>
      <c r="F39" s="32">
        <v>0</v>
      </c>
      <c r="G39" s="32">
        <v>265783017</v>
      </c>
      <c r="H39" s="32">
        <v>0</v>
      </c>
      <c r="I39" s="32">
        <v>-7137863</v>
      </c>
      <c r="J39" s="32">
        <v>0</v>
      </c>
      <c r="K39" s="32">
        <v>0</v>
      </c>
      <c r="L39" s="32"/>
      <c r="M39" s="32"/>
      <c r="N39" s="32">
        <v>0</v>
      </c>
      <c r="O39" s="33">
        <f t="shared" si="1"/>
        <v>258645154</v>
      </c>
      <c r="P39" s="1" t="str">
        <f t="shared" si="0"/>
        <v xml:space="preserve">A-03-03-01-001Implementación del Modelo de Educación y Formación para adultos </v>
      </c>
      <c r="Q39" s="2">
        <f>VLOOKUP(P39,'[39]Presupuesto 2021'!$BX$2:$BY$253,2,0)</f>
        <v>258645154</v>
      </c>
      <c r="R39" s="2">
        <f t="shared" si="2"/>
        <v>0</v>
      </c>
      <c r="S39" s="34"/>
    </row>
    <row r="40" spans="1:19" ht="45" x14ac:dyDescent="0.25">
      <c r="A40" s="37"/>
      <c r="B40" s="38"/>
      <c r="C40" s="29" t="s">
        <v>22</v>
      </c>
      <c r="D40" s="30" t="s">
        <v>67</v>
      </c>
      <c r="E40" s="31">
        <v>468000000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/>
      <c r="M40" s="32"/>
      <c r="N40" s="32">
        <v>47000000</v>
      </c>
      <c r="O40" s="33">
        <f t="shared" si="1"/>
        <v>515000000</v>
      </c>
      <c r="P40" s="1" t="str">
        <f t="shared" si="0"/>
        <v>A-03-03-01-001Apoyo en la consecución de elementos de apoyo logistico para la realización de eventos de gestión interna y externa de las regiones y de la DPR en cumplimiento de los objetivos misionales de la ARN, para posicionar la PNRSE (Operador Logístico)</v>
      </c>
      <c r="Q40" s="2" t="e">
        <f>VLOOKUP(P40,'[39]Presupuesto 2021'!$BX$2:$BY$253,2,0)</f>
        <v>#VALUE!</v>
      </c>
      <c r="R40" s="2" t="s">
        <v>68</v>
      </c>
      <c r="S40" s="34"/>
    </row>
    <row r="41" spans="1:19" x14ac:dyDescent="0.25">
      <c r="A41" s="37"/>
      <c r="B41" s="38"/>
      <c r="C41" s="29" t="s">
        <v>22</v>
      </c>
      <c r="D41" s="30" t="s">
        <v>69</v>
      </c>
      <c r="E41" s="31">
        <v>380000000</v>
      </c>
      <c r="F41" s="32">
        <v>0</v>
      </c>
      <c r="G41" s="32">
        <v>0</v>
      </c>
      <c r="H41" s="32">
        <v>0</v>
      </c>
      <c r="I41" s="32">
        <v>-83</v>
      </c>
      <c r="J41" s="32">
        <v>0</v>
      </c>
      <c r="K41" s="32">
        <v>0</v>
      </c>
      <c r="L41" s="32"/>
      <c r="M41" s="32"/>
      <c r="N41" s="32">
        <v>0</v>
      </c>
      <c r="O41" s="33">
        <f t="shared" si="1"/>
        <v>379999917</v>
      </c>
      <c r="P41" s="1" t="str">
        <f t="shared" si="0"/>
        <v>A-03-03-01-001Convenio análisis de Riesgo participantes y funcionarios</v>
      </c>
      <c r="Q41" s="2">
        <f>VLOOKUP(P41,'[39]Presupuesto 2021'!$BX$2:$BY$253,2,0)</f>
        <v>379999917</v>
      </c>
      <c r="R41" s="2">
        <f t="shared" si="2"/>
        <v>0</v>
      </c>
      <c r="S41" s="34"/>
    </row>
    <row r="42" spans="1:19" ht="30" x14ac:dyDescent="0.25">
      <c r="A42" s="37"/>
      <c r="B42" s="38"/>
      <c r="C42" s="29" t="s">
        <v>22</v>
      </c>
      <c r="D42" s="30" t="s">
        <v>70</v>
      </c>
      <c r="E42" s="31">
        <v>0</v>
      </c>
      <c r="F42" s="32">
        <v>0</v>
      </c>
      <c r="G42" s="32">
        <v>364000000</v>
      </c>
      <c r="H42" s="32">
        <v>0</v>
      </c>
      <c r="I42" s="32">
        <v>0</v>
      </c>
      <c r="J42" s="32">
        <v>-205199475</v>
      </c>
      <c r="K42" s="32">
        <v>0</v>
      </c>
      <c r="L42" s="32"/>
      <c r="M42" s="32"/>
      <c r="N42" s="32">
        <v>-675268</v>
      </c>
      <c r="O42" s="33">
        <f t="shared" si="1"/>
        <v>158125257</v>
      </c>
      <c r="P42" s="1" t="str">
        <f t="shared" si="0"/>
        <v>A-03-03-01-001Honorarios SENA - Promoción de  mecanismos de formación y fortalecimiento para la Reintegración Económica</v>
      </c>
      <c r="Q42" s="2">
        <f>VLOOKUP(P42,'[39]Presupuesto 2021'!$BX$2:$BY$253,2,0)</f>
        <v>158125257</v>
      </c>
      <c r="R42" s="2">
        <f t="shared" si="2"/>
        <v>0</v>
      </c>
      <c r="S42" s="34"/>
    </row>
    <row r="43" spans="1:19" x14ac:dyDescent="0.25">
      <c r="A43" s="37"/>
      <c r="B43" s="38"/>
      <c r="C43" s="29" t="s">
        <v>22</v>
      </c>
      <c r="D43" s="30" t="s">
        <v>71</v>
      </c>
      <c r="E43" s="31">
        <v>0</v>
      </c>
      <c r="F43" s="32">
        <v>0</v>
      </c>
      <c r="G43" s="32">
        <v>3052614880</v>
      </c>
      <c r="H43" s="32">
        <v>-3052614880</v>
      </c>
      <c r="I43" s="32">
        <v>0</v>
      </c>
      <c r="J43" s="32">
        <v>0</v>
      </c>
      <c r="K43" s="32">
        <v>0</v>
      </c>
      <c r="L43" s="32"/>
      <c r="M43" s="32"/>
      <c r="N43" s="32">
        <v>0</v>
      </c>
      <c r="O43" s="33">
        <f t="shared" si="1"/>
        <v>0</v>
      </c>
      <c r="P43" s="1" t="str">
        <f t="shared" si="0"/>
        <v xml:space="preserve">A-03-03-01-001Verificación Jurídica </v>
      </c>
      <c r="Q43" s="2">
        <f>VLOOKUP(P43,'[39]Presupuesto 2021'!$BX$2:$BY$253,2,0)</f>
        <v>0</v>
      </c>
      <c r="R43" s="2">
        <f t="shared" si="2"/>
        <v>0</v>
      </c>
      <c r="S43" s="34"/>
    </row>
    <row r="44" spans="1:19" x14ac:dyDescent="0.25">
      <c r="A44" s="37"/>
      <c r="B44" s="38"/>
      <c r="C44" s="29" t="s">
        <v>22</v>
      </c>
      <c r="D44" s="30" t="s">
        <v>72</v>
      </c>
      <c r="E44" s="31">
        <v>0</v>
      </c>
      <c r="F44" s="32">
        <v>0</v>
      </c>
      <c r="G44" s="32">
        <v>200000000</v>
      </c>
      <c r="H44" s="32">
        <v>0</v>
      </c>
      <c r="I44" s="32">
        <v>0</v>
      </c>
      <c r="J44" s="32">
        <v>0</v>
      </c>
      <c r="K44" s="32">
        <v>0</v>
      </c>
      <c r="L44" s="32"/>
      <c r="M44" s="32"/>
      <c r="N44" s="32">
        <v>0</v>
      </c>
      <c r="O44" s="33">
        <f t="shared" si="1"/>
        <v>200000000</v>
      </c>
      <c r="P44" s="1" t="str">
        <f t="shared" si="0"/>
        <v>A-03-03-01-001Implementación de la estrategia de cuidado al cuidador</v>
      </c>
      <c r="Q44" s="2">
        <f>VLOOKUP(P44,'[39]Presupuesto 2021'!$BX$2:$BY$253,2,0)</f>
        <v>200000000</v>
      </c>
      <c r="R44" s="2">
        <f t="shared" si="2"/>
        <v>0</v>
      </c>
      <c r="S44" s="34"/>
    </row>
    <row r="45" spans="1:19" ht="30" x14ac:dyDescent="0.25">
      <c r="A45" s="37"/>
      <c r="B45" s="38"/>
      <c r="C45" s="29" t="s">
        <v>22</v>
      </c>
      <c r="D45" s="30" t="s">
        <v>73</v>
      </c>
      <c r="E45" s="31">
        <v>200000000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/>
      <c r="M45" s="32"/>
      <c r="N45" s="32">
        <v>0</v>
      </c>
      <c r="O45" s="33">
        <f t="shared" si="1"/>
        <v>200000000</v>
      </c>
      <c r="P45" s="1" t="str">
        <f t="shared" si="0"/>
        <v>A-03-03-01-001Apoyo logistico para la realización de eventos con comunidades étnicas indígenas (Operador Logístico)</v>
      </c>
      <c r="Q45" s="2">
        <f>VLOOKUP(P45,'[39]Presupuesto 2021'!$BX$2:$BY$253,2,0)</f>
        <v>200000000</v>
      </c>
      <c r="R45" s="2">
        <f t="shared" si="2"/>
        <v>0</v>
      </c>
      <c r="S45" s="34"/>
    </row>
    <row r="46" spans="1:19" x14ac:dyDescent="0.25">
      <c r="A46" s="37"/>
      <c r="B46" s="38"/>
      <c r="C46" s="29" t="s">
        <v>22</v>
      </c>
      <c r="D46" s="30" t="s">
        <v>74</v>
      </c>
      <c r="E46" s="31">
        <v>0</v>
      </c>
      <c r="F46" s="32">
        <v>0</v>
      </c>
      <c r="G46" s="32">
        <v>320000000</v>
      </c>
      <c r="H46" s="32">
        <v>0</v>
      </c>
      <c r="I46" s="32">
        <v>0</v>
      </c>
      <c r="J46" s="32">
        <v>0</v>
      </c>
      <c r="K46" s="32">
        <v>0</v>
      </c>
      <c r="L46" s="32"/>
      <c r="M46" s="32"/>
      <c r="N46" s="32">
        <v>0</v>
      </c>
      <c r="O46" s="33">
        <f t="shared" si="1"/>
        <v>320000000</v>
      </c>
      <c r="P46" s="1" t="str">
        <f t="shared" si="0"/>
        <v>A-03-03-01-001Programa de armonización de enfoque étnico</v>
      </c>
      <c r="Q46" s="2">
        <f>VLOOKUP(P46,'[39]Presupuesto 2021'!$BX$2:$BY$253,2,0)</f>
        <v>320000000</v>
      </c>
      <c r="R46" s="2">
        <f t="shared" si="2"/>
        <v>0</v>
      </c>
      <c r="S46" s="34"/>
    </row>
    <row r="47" spans="1:19" ht="30" x14ac:dyDescent="0.25">
      <c r="A47" s="37"/>
      <c r="B47" s="38"/>
      <c r="C47" s="29" t="s">
        <v>22</v>
      </c>
      <c r="D47" s="30" t="s">
        <v>75</v>
      </c>
      <c r="E47" s="31">
        <v>0</v>
      </c>
      <c r="F47" s="32">
        <v>0</v>
      </c>
      <c r="G47" s="32">
        <v>165000000</v>
      </c>
      <c r="H47" s="32">
        <v>0</v>
      </c>
      <c r="I47" s="32">
        <v>60002106</v>
      </c>
      <c r="J47" s="32">
        <v>-20661006</v>
      </c>
      <c r="K47" s="32">
        <v>0</v>
      </c>
      <c r="L47" s="32"/>
      <c r="M47" s="32"/>
      <c r="N47" s="32">
        <v>0</v>
      </c>
      <c r="O47" s="33">
        <f t="shared" si="1"/>
        <v>204341100</v>
      </c>
      <c r="P47" s="1" t="str">
        <f t="shared" si="0"/>
        <v>A-03-03-01-001Fortalecimiento de capacidades en prevención y mitigación de riesgos de seguridad de las personas objeto de atención de ARN</v>
      </c>
      <c r="Q47" s="2">
        <f>VLOOKUP(P47,'[39]Presupuesto 2021'!$BX$2:$BY$253,2,0)</f>
        <v>204341100</v>
      </c>
      <c r="R47" s="2">
        <f t="shared" si="2"/>
        <v>0</v>
      </c>
      <c r="S47" s="34"/>
    </row>
    <row r="48" spans="1:19" ht="30" x14ac:dyDescent="0.25">
      <c r="A48" s="37"/>
      <c r="B48" s="38"/>
      <c r="C48" s="29" t="s">
        <v>22</v>
      </c>
      <c r="D48" s="30" t="s">
        <v>76</v>
      </c>
      <c r="E48" s="31">
        <v>0</v>
      </c>
      <c r="F48" s="32">
        <v>0</v>
      </c>
      <c r="G48" s="32">
        <v>1002284254</v>
      </c>
      <c r="H48" s="32">
        <v>-711791254</v>
      </c>
      <c r="I48" s="32">
        <v>202692774</v>
      </c>
      <c r="J48" s="32">
        <v>0</v>
      </c>
      <c r="K48" s="32">
        <v>0</v>
      </c>
      <c r="L48" s="32"/>
      <c r="M48" s="32"/>
      <c r="N48" s="32">
        <v>120000000</v>
      </c>
      <c r="O48" s="33">
        <f t="shared" si="1"/>
        <v>613185774</v>
      </c>
      <c r="P48" s="1" t="str">
        <f t="shared" si="0"/>
        <v>A-03-03-01-001Desembolso del apoyo económico de sometimiento a personas en proceso de atención diferencial</v>
      </c>
      <c r="Q48" s="2">
        <f>VLOOKUP(P48,'[39]Presupuesto 2021'!$BX$2:$BY$253,2,0)</f>
        <v>613185774</v>
      </c>
      <c r="R48" s="2">
        <f t="shared" si="2"/>
        <v>0</v>
      </c>
      <c r="S48" s="34"/>
    </row>
    <row r="49" spans="1:19" ht="33" customHeight="1" x14ac:dyDescent="0.25">
      <c r="A49" s="37"/>
      <c r="B49" s="38"/>
      <c r="C49" s="29" t="s">
        <v>22</v>
      </c>
      <c r="D49" s="30" t="s">
        <v>77</v>
      </c>
      <c r="E49" s="31">
        <v>0</v>
      </c>
      <c r="F49" s="32">
        <v>0</v>
      </c>
      <c r="G49" s="32">
        <v>0</v>
      </c>
      <c r="H49" s="32">
        <v>68130000</v>
      </c>
      <c r="I49" s="32">
        <v>0</v>
      </c>
      <c r="J49" s="32">
        <v>0</v>
      </c>
      <c r="K49" s="32">
        <v>0</v>
      </c>
      <c r="L49" s="32"/>
      <c r="M49" s="32"/>
      <c r="N49" s="32">
        <v>0</v>
      </c>
      <c r="O49" s="33">
        <f t="shared" si="1"/>
        <v>68130000</v>
      </c>
      <c r="P49" s="1" t="str">
        <f t="shared" si="0"/>
        <v>A-03-03-01-001Desembolso de Apoyo de Traslado por Riesgo para personas en Proceso de Atención Diferencial</v>
      </c>
      <c r="Q49" s="2">
        <f>VLOOKUP(P49,'[39]Presupuesto 2021'!$BX$2:$BY$253,2,0)</f>
        <v>68130000</v>
      </c>
      <c r="R49" s="2">
        <f t="shared" si="2"/>
        <v>0</v>
      </c>
      <c r="S49" s="34"/>
    </row>
    <row r="50" spans="1:19" x14ac:dyDescent="0.25">
      <c r="A50" s="37"/>
      <c r="B50" s="38"/>
      <c r="C50" s="29" t="s">
        <v>78</v>
      </c>
      <c r="D50" s="30" t="s">
        <v>79</v>
      </c>
      <c r="E50" s="31">
        <v>100000000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2"/>
      <c r="M50" s="32"/>
      <c r="N50" s="32">
        <v>0</v>
      </c>
      <c r="O50" s="33">
        <f t="shared" si="1"/>
        <v>100000000</v>
      </c>
      <c r="P50" s="1" t="str">
        <f t="shared" si="0"/>
        <v>C-0211-1000-3-0-0211015-02Prevención victimización y reincidencia de PPR en territorio</v>
      </c>
      <c r="Q50" s="2">
        <f>VLOOKUP(P50,'[39]Presupuesto 2021'!$BX$2:$BY$253,2,0)</f>
        <v>100000000</v>
      </c>
      <c r="R50" s="2">
        <f t="shared" si="2"/>
        <v>0</v>
      </c>
      <c r="S50" s="34"/>
    </row>
    <row r="51" spans="1:19" x14ac:dyDescent="0.25">
      <c r="A51" s="37"/>
      <c r="B51" s="38"/>
      <c r="C51" s="29" t="s">
        <v>80</v>
      </c>
      <c r="D51" s="30" t="s">
        <v>79</v>
      </c>
      <c r="E51" s="31">
        <v>160000000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/>
      <c r="M51" s="32"/>
      <c r="N51" s="32">
        <v>0</v>
      </c>
      <c r="O51" s="33">
        <f t="shared" si="1"/>
        <v>160000000</v>
      </c>
      <c r="P51" s="1" t="str">
        <f t="shared" si="0"/>
        <v>C-0211-1000-3-0-0211018-02Prevención victimización y reincidencia de PPR en territorio</v>
      </c>
      <c r="Q51" s="2">
        <f>VLOOKUP(P51,'[39]Presupuesto 2021'!$BX$2:$BY$253,2,0)</f>
        <v>160000000</v>
      </c>
      <c r="R51" s="2">
        <f t="shared" si="2"/>
        <v>0</v>
      </c>
      <c r="S51" s="34"/>
    </row>
    <row r="52" spans="1:19" x14ac:dyDescent="0.25">
      <c r="A52" s="37"/>
      <c r="B52" s="38"/>
      <c r="C52" s="29" t="s">
        <v>81</v>
      </c>
      <c r="D52" s="30" t="s">
        <v>79</v>
      </c>
      <c r="E52" s="31">
        <v>1840000000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/>
      <c r="M52" s="32"/>
      <c r="N52" s="32">
        <v>0</v>
      </c>
      <c r="O52" s="33">
        <f t="shared" si="1"/>
        <v>1840000000</v>
      </c>
      <c r="P52" s="1" t="str">
        <f t="shared" si="0"/>
        <v>C-0211-1000-4-0-0211019-02Prevención victimización y reincidencia de PPR en territorio</v>
      </c>
      <c r="Q52" s="2" t="e">
        <f>VLOOKUP(P52,'[39]Presupuesto 2021'!$BX$2:$BY$253,2,0)</f>
        <v>#N/A</v>
      </c>
      <c r="R52" s="2" t="e">
        <f t="shared" si="2"/>
        <v>#N/A</v>
      </c>
      <c r="S52" s="34"/>
    </row>
    <row r="53" spans="1:19" x14ac:dyDescent="0.25">
      <c r="A53" s="37"/>
      <c r="B53" s="38"/>
      <c r="C53" s="29" t="s">
        <v>82</v>
      </c>
      <c r="D53" s="30" t="s">
        <v>83</v>
      </c>
      <c r="E53" s="31">
        <v>200000000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/>
      <c r="M53" s="32"/>
      <c r="N53" s="32">
        <v>0</v>
      </c>
      <c r="O53" s="33">
        <f t="shared" si="1"/>
        <v>200000000</v>
      </c>
      <c r="P53" s="1" t="str">
        <f t="shared" si="0"/>
        <v>C-0211-1000-3-0-0211017-03Fortalecimiento de la Reincorporación de los Ex-integrantes de las FARC-EP  NACIONAL</v>
      </c>
      <c r="Q53" s="2" t="e">
        <f>VLOOKUP(P53,'[39]Presupuesto 2021'!$BX$2:$BY$253,2,0)</f>
        <v>#N/A</v>
      </c>
      <c r="R53" s="2" t="e">
        <f t="shared" si="2"/>
        <v>#N/A</v>
      </c>
      <c r="S53" s="34"/>
    </row>
    <row r="54" spans="1:19" x14ac:dyDescent="0.25">
      <c r="A54" s="37"/>
      <c r="B54" s="38"/>
      <c r="C54" s="29" t="s">
        <v>84</v>
      </c>
      <c r="D54" s="30" t="s">
        <v>83</v>
      </c>
      <c r="E54" s="31"/>
      <c r="F54" s="32"/>
      <c r="G54" s="32"/>
      <c r="H54" s="32"/>
      <c r="I54" s="32"/>
      <c r="J54" s="32">
        <v>0</v>
      </c>
      <c r="K54" s="32">
        <v>6766088400</v>
      </c>
      <c r="L54" s="32"/>
      <c r="M54" s="32"/>
      <c r="N54" s="32">
        <v>0</v>
      </c>
      <c r="O54" s="33">
        <f t="shared" si="1"/>
        <v>6766088400</v>
      </c>
      <c r="P54" s="1" t="str">
        <f t="shared" si="0"/>
        <v>C-0211-1000-4-0-0211022-02Fortalecimiento de la Reincorporación de los Ex-integrantes de las FARC-EP  NACIONAL</v>
      </c>
      <c r="Q54" s="2" t="e">
        <f>VLOOKUP(P54,'[39]Presupuesto 2021'!$BX$2:$BY$253,2,0)</f>
        <v>#N/A</v>
      </c>
      <c r="R54" s="2" t="e">
        <f t="shared" si="2"/>
        <v>#N/A</v>
      </c>
      <c r="S54" s="34"/>
    </row>
    <row r="55" spans="1:19" x14ac:dyDescent="0.25">
      <c r="A55" s="41" t="s">
        <v>85</v>
      </c>
      <c r="B55" s="42"/>
      <c r="C55" s="43"/>
      <c r="D55" s="44"/>
      <c r="E55" s="45"/>
      <c r="F55" s="46"/>
      <c r="G55" s="46"/>
      <c r="H55" s="46"/>
      <c r="I55" s="46"/>
      <c r="J55" s="46"/>
      <c r="K55" s="46"/>
      <c r="L55" s="46"/>
      <c r="M55" s="46"/>
      <c r="N55" s="46"/>
      <c r="O55" s="47"/>
      <c r="P55" s="1" t="str">
        <f t="shared" si="0"/>
        <v/>
      </c>
      <c r="Q55" s="2" t="e">
        <f>VLOOKUP(P55,'[39]Presupuesto 2021'!$BX$2:$BY$253,2,0)</f>
        <v>#N/A</v>
      </c>
      <c r="S55" s="34"/>
    </row>
    <row r="56" spans="1:19" x14ac:dyDescent="0.25">
      <c r="A56" s="27" t="s">
        <v>86</v>
      </c>
      <c r="B56" s="28" t="s">
        <v>87</v>
      </c>
      <c r="C56" s="29" t="s">
        <v>37</v>
      </c>
      <c r="D56" s="30" t="s">
        <v>88</v>
      </c>
      <c r="E56" s="31">
        <v>276084710</v>
      </c>
      <c r="F56" s="32">
        <v>0</v>
      </c>
      <c r="G56" s="32">
        <v>0</v>
      </c>
      <c r="H56" s="32">
        <v>0</v>
      </c>
      <c r="I56" s="32">
        <v>25098610</v>
      </c>
      <c r="J56" s="32">
        <v>0</v>
      </c>
      <c r="K56" s="32">
        <v>0</v>
      </c>
      <c r="L56" s="32"/>
      <c r="M56" s="32"/>
      <c r="N56" s="32">
        <v>0</v>
      </c>
      <c r="O56" s="33">
        <f t="shared" si="1"/>
        <v>301183320</v>
      </c>
      <c r="P56" s="1" t="str">
        <f t="shared" si="0"/>
        <v>A-02-02-02-008-005Control de Acceso para las sedes a nivel nacional ARN</v>
      </c>
      <c r="Q56" s="2">
        <f>VLOOKUP(P56,'[39]Presupuesto 2021'!$BX$2:$BY$253,2,0)</f>
        <v>301183320</v>
      </c>
      <c r="R56" s="2">
        <f t="shared" si="2"/>
        <v>0</v>
      </c>
      <c r="S56" s="34"/>
    </row>
    <row r="57" spans="1:19" ht="45" x14ac:dyDescent="0.25">
      <c r="A57" s="50"/>
      <c r="B57" s="36"/>
      <c r="C57" s="29" t="s">
        <v>37</v>
      </c>
      <c r="D57" s="30" t="s">
        <v>89</v>
      </c>
      <c r="E57" s="31">
        <v>796009422</v>
      </c>
      <c r="F57" s="32">
        <v>0</v>
      </c>
      <c r="G57" s="32">
        <v>0</v>
      </c>
      <c r="H57" s="32">
        <v>0</v>
      </c>
      <c r="I57" s="32">
        <v>0</v>
      </c>
      <c r="J57" s="32">
        <v>-12121800</v>
      </c>
      <c r="K57" s="32">
        <v>0</v>
      </c>
      <c r="L57" s="32"/>
      <c r="M57" s="32"/>
      <c r="N57" s="32">
        <v>-7216086</v>
      </c>
      <c r="O57" s="33">
        <f t="shared" si="1"/>
        <v>776671536</v>
      </c>
      <c r="P57" s="1" t="str">
        <f t="shared" si="0"/>
        <v>A-02-02-02-008-005Servicio de vigilancia y seguridad privada, sin armas, incluyendo la operación de medios tecnológicos en el personal de vigilancia en los Grupos Territoriales a nivel nacional y el nivel central.</v>
      </c>
      <c r="Q57" s="2">
        <f>VLOOKUP(P57,'[39]Presupuesto 2021'!$BX$2:$BY$253,2,0)</f>
        <v>776671536</v>
      </c>
      <c r="R57" s="2">
        <f t="shared" si="2"/>
        <v>0</v>
      </c>
      <c r="S57" s="34"/>
    </row>
    <row r="58" spans="1:19" x14ac:dyDescent="0.25">
      <c r="A58" s="51"/>
      <c r="B58" s="38"/>
      <c r="C58" s="29" t="s">
        <v>22</v>
      </c>
      <c r="D58" s="30" t="s">
        <v>88</v>
      </c>
      <c r="E58" s="31">
        <v>343781548</v>
      </c>
      <c r="F58" s="32">
        <v>0</v>
      </c>
      <c r="G58" s="32">
        <v>0</v>
      </c>
      <c r="H58" s="32">
        <v>0</v>
      </c>
      <c r="I58" s="32">
        <v>31252868</v>
      </c>
      <c r="J58" s="32">
        <v>0</v>
      </c>
      <c r="K58" s="32">
        <v>0</v>
      </c>
      <c r="L58" s="32"/>
      <c r="M58" s="32"/>
      <c r="N58" s="32">
        <v>0</v>
      </c>
      <c r="O58" s="33">
        <f t="shared" si="1"/>
        <v>375034416</v>
      </c>
      <c r="P58" s="1" t="str">
        <f t="shared" si="0"/>
        <v>A-03-03-01-001Control de Acceso para las sedes a nivel nacional ARN</v>
      </c>
      <c r="Q58" s="2">
        <f>VLOOKUP(P58,'[39]Presupuesto 2021'!$BX$2:$BY$253,2,0)</f>
        <v>375034416</v>
      </c>
      <c r="R58" s="2">
        <f t="shared" si="2"/>
        <v>0</v>
      </c>
      <c r="S58" s="34"/>
    </row>
    <row r="59" spans="1:19" x14ac:dyDescent="0.25">
      <c r="A59" s="51"/>
      <c r="B59" s="38"/>
      <c r="C59" s="29" t="s">
        <v>22</v>
      </c>
      <c r="D59" s="30" t="s">
        <v>90</v>
      </c>
      <c r="E59" s="31">
        <v>0</v>
      </c>
      <c r="F59" s="32">
        <v>391348993</v>
      </c>
      <c r="G59" s="32">
        <v>915751</v>
      </c>
      <c r="H59" s="32">
        <v>0</v>
      </c>
      <c r="I59" s="32">
        <v>8143126</v>
      </c>
      <c r="J59" s="32">
        <v>20000000</v>
      </c>
      <c r="K59" s="32">
        <v>0</v>
      </c>
      <c r="L59" s="32"/>
      <c r="M59" s="32"/>
      <c r="N59" s="32">
        <v>9084249</v>
      </c>
      <c r="O59" s="33">
        <f t="shared" si="1"/>
        <v>429492119</v>
      </c>
      <c r="P59" s="1" t="str">
        <f t="shared" si="0"/>
        <v>A-03-03-01-001Costos CNR y CTR (Acuerdo Final 3.2.2.3) Reincorporación Institucional (Administrativo)</v>
      </c>
      <c r="Q59" s="2">
        <f>VLOOKUP(P59,'[39]Presupuesto 2021'!$BX$2:$BY$253,2,0)</f>
        <v>429492119</v>
      </c>
      <c r="R59" s="2">
        <f t="shared" si="2"/>
        <v>0</v>
      </c>
      <c r="S59" s="34"/>
    </row>
    <row r="60" spans="1:19" x14ac:dyDescent="0.25">
      <c r="A60" s="51"/>
      <c r="B60" s="38"/>
      <c r="C60" s="29" t="s">
        <v>22</v>
      </c>
      <c r="D60" s="30" t="s">
        <v>91</v>
      </c>
      <c r="E60" s="31">
        <v>0</v>
      </c>
      <c r="F60" s="32">
        <v>21233950369</v>
      </c>
      <c r="G60" s="32">
        <v>15141213349</v>
      </c>
      <c r="H60" s="32">
        <v>326442857</v>
      </c>
      <c r="I60" s="32">
        <v>5202556444</v>
      </c>
      <c r="J60" s="32">
        <v>374275012</v>
      </c>
      <c r="K60" s="32">
        <v>0</v>
      </c>
      <c r="L60" s="32"/>
      <c r="M60" s="32"/>
      <c r="N60" s="32">
        <v>-5670239008.71</v>
      </c>
      <c r="O60" s="33">
        <f t="shared" si="1"/>
        <v>36608199022.290001</v>
      </c>
      <c r="P60" s="1" t="str">
        <f t="shared" si="0"/>
        <v>A-03-03-01-001Costos Programa de Reincorporación Económica y social (Administrativo)</v>
      </c>
      <c r="Q60" s="2">
        <f>VLOOKUP(P60,'[39]Presupuesto 2021'!$BX$2:$BY$253,2,0)</f>
        <v>36608199022.290001</v>
      </c>
      <c r="R60" s="2">
        <f t="shared" si="2"/>
        <v>0</v>
      </c>
      <c r="S60" s="34"/>
    </row>
    <row r="61" spans="1:19" x14ac:dyDescent="0.25">
      <c r="A61" s="51"/>
      <c r="B61" s="38"/>
      <c r="C61" s="29" t="s">
        <v>22</v>
      </c>
      <c r="D61" s="30" t="s">
        <v>92</v>
      </c>
      <c r="E61" s="31">
        <v>2961209599</v>
      </c>
      <c r="F61" s="32">
        <v>0</v>
      </c>
      <c r="G61" s="32">
        <v>1021279800</v>
      </c>
      <c r="H61" s="32">
        <v>310576443</v>
      </c>
      <c r="I61" s="32">
        <v>116231224</v>
      </c>
      <c r="J61" s="32">
        <v>-304205933</v>
      </c>
      <c r="K61" s="32">
        <v>0</v>
      </c>
      <c r="L61" s="32"/>
      <c r="M61" s="32"/>
      <c r="N61" s="32">
        <v>-4522133</v>
      </c>
      <c r="O61" s="33">
        <f t="shared" si="1"/>
        <v>4100569000</v>
      </c>
      <c r="P61" s="1" t="str">
        <f t="shared" si="0"/>
        <v>A-03-03-01-001Honorarios Apoyo a la Gestión</v>
      </c>
      <c r="Q61" s="2">
        <f>VLOOKUP(P61,'[39]Presupuesto 2021'!$BX$2:$BY$253,2,0)</f>
        <v>4100569000</v>
      </c>
      <c r="R61" s="2">
        <f t="shared" si="2"/>
        <v>0</v>
      </c>
      <c r="S61" s="34"/>
    </row>
    <row r="62" spans="1:19" ht="45" x14ac:dyDescent="0.25">
      <c r="A62" s="51"/>
      <c r="B62" s="38"/>
      <c r="C62" s="29" t="s">
        <v>22</v>
      </c>
      <c r="D62" s="30" t="s">
        <v>89</v>
      </c>
      <c r="E62" s="31">
        <v>1960153467</v>
      </c>
      <c r="F62" s="32">
        <v>0</v>
      </c>
      <c r="G62" s="32">
        <v>0</v>
      </c>
      <c r="H62" s="32">
        <v>0</v>
      </c>
      <c r="I62" s="32">
        <v>-60361733</v>
      </c>
      <c r="J62" s="32">
        <v>0</v>
      </c>
      <c r="K62" s="32">
        <v>0</v>
      </c>
      <c r="L62" s="32"/>
      <c r="M62" s="32"/>
      <c r="N62" s="32">
        <v>0</v>
      </c>
      <c r="O62" s="33">
        <f t="shared" si="1"/>
        <v>1899791734</v>
      </c>
      <c r="P62" s="1" t="str">
        <f t="shared" si="0"/>
        <v>A-03-03-01-001Servicio de vigilancia y seguridad privada, sin armas, incluyendo la operación de medios tecnológicos en el personal de vigilancia en los Grupos Territoriales a nivel nacional y el nivel central.</v>
      </c>
      <c r="Q62" s="2">
        <f>VLOOKUP(P62,'[39]Presupuesto 2021'!$BX$2:$BY$253,2,0)</f>
        <v>1899791734</v>
      </c>
      <c r="R62" s="2">
        <f t="shared" si="2"/>
        <v>0</v>
      </c>
      <c r="S62" s="34"/>
    </row>
    <row r="63" spans="1:19" x14ac:dyDescent="0.25">
      <c r="A63" s="52"/>
      <c r="B63" s="40"/>
      <c r="C63" s="29" t="s">
        <v>22</v>
      </c>
      <c r="D63" s="30" t="s">
        <v>93</v>
      </c>
      <c r="E63" s="31">
        <v>3126330686</v>
      </c>
      <c r="F63" s="32">
        <v>0</v>
      </c>
      <c r="G63" s="32">
        <v>-2388197844</v>
      </c>
      <c r="H63" s="32">
        <v>620967492</v>
      </c>
      <c r="I63" s="32">
        <v>-126522666</v>
      </c>
      <c r="J63" s="32">
        <v>2545445168.5599999</v>
      </c>
      <c r="K63" s="32">
        <v>0</v>
      </c>
      <c r="L63" s="32"/>
      <c r="M63" s="32"/>
      <c r="N63" s="32">
        <v>32871985.129999995</v>
      </c>
      <c r="O63" s="33">
        <f t="shared" si="1"/>
        <v>3810894821.6900001</v>
      </c>
      <c r="P63" s="1" t="str">
        <f t="shared" si="0"/>
        <v>A-03-03-01-001Recursos en verificación de necesidades - Reintegración</v>
      </c>
      <c r="Q63" s="2">
        <f>VLOOKUP(P63,'[39]Presupuesto 2021'!$BX$2:$BY$253,2,0)</f>
        <v>3810894821.6900001</v>
      </c>
      <c r="R63" s="2">
        <f t="shared" si="2"/>
        <v>0</v>
      </c>
      <c r="S63" s="34"/>
    </row>
    <row r="64" spans="1:19" x14ac:dyDescent="0.25">
      <c r="A64" s="27" t="s">
        <v>94</v>
      </c>
      <c r="B64" s="28" t="s">
        <v>95</v>
      </c>
      <c r="C64" s="29" t="s">
        <v>96</v>
      </c>
      <c r="D64" s="30" t="s">
        <v>97</v>
      </c>
      <c r="E64" s="31">
        <v>6257455</v>
      </c>
      <c r="F64" s="32">
        <v>0</v>
      </c>
      <c r="G64" s="32">
        <v>0</v>
      </c>
      <c r="H64" s="32">
        <v>7006000</v>
      </c>
      <c r="I64" s="32">
        <v>-7889969</v>
      </c>
      <c r="J64" s="32">
        <v>0</v>
      </c>
      <c r="K64" s="32">
        <v>0</v>
      </c>
      <c r="L64" s="32"/>
      <c r="M64" s="32"/>
      <c r="N64" s="32">
        <v>-1023486</v>
      </c>
      <c r="O64" s="33">
        <f t="shared" si="1"/>
        <v>4350000</v>
      </c>
      <c r="P64" s="1" t="str">
        <f t="shared" si="0"/>
        <v>A-02-02-01-004-005Adquisición de Firmas Digitales</v>
      </c>
      <c r="Q64" s="2">
        <f>VLOOKUP(P64,'[39]Presupuesto 2021'!$BX$2:$BY$253,2,0)</f>
        <v>4350000</v>
      </c>
      <c r="R64" s="2">
        <f t="shared" si="2"/>
        <v>0</v>
      </c>
      <c r="S64" s="34"/>
    </row>
    <row r="65" spans="1:19" x14ac:dyDescent="0.25">
      <c r="A65" s="51"/>
      <c r="B65" s="38"/>
      <c r="C65" s="29" t="s">
        <v>22</v>
      </c>
      <c r="D65" s="30" t="s">
        <v>98</v>
      </c>
      <c r="E65" s="31">
        <v>0</v>
      </c>
      <c r="F65" s="32">
        <v>117868454</v>
      </c>
      <c r="G65" s="32">
        <v>193653274</v>
      </c>
      <c r="H65" s="32">
        <v>0</v>
      </c>
      <c r="I65" s="32">
        <v>0</v>
      </c>
      <c r="J65" s="32">
        <v>-134780818</v>
      </c>
      <c r="K65" s="32">
        <v>0</v>
      </c>
      <c r="L65" s="32"/>
      <c r="M65" s="32"/>
      <c r="N65" s="32">
        <v>0</v>
      </c>
      <c r="O65" s="33">
        <f t="shared" si="1"/>
        <v>176740910</v>
      </c>
      <c r="P65" s="1" t="str">
        <f t="shared" si="0"/>
        <v>A-03-03-01-001Beneficios económicos para la Reincorporación (Asignación Mensual)</v>
      </c>
      <c r="Q65" s="2">
        <f>VLOOKUP(P65,'[39]Presupuesto 2021'!$BX$2:$BY$253,2,0)</f>
        <v>176740910</v>
      </c>
      <c r="R65" s="2">
        <f t="shared" si="2"/>
        <v>0</v>
      </c>
      <c r="S65" s="34"/>
    </row>
    <row r="66" spans="1:19" x14ac:dyDescent="0.25">
      <c r="A66" s="51"/>
      <c r="B66" s="38"/>
      <c r="C66" s="29" t="s">
        <v>22</v>
      </c>
      <c r="D66" s="30" t="s">
        <v>99</v>
      </c>
      <c r="E66" s="31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32"/>
      <c r="M66" s="32"/>
      <c r="N66" s="32">
        <v>0</v>
      </c>
      <c r="O66" s="33">
        <f t="shared" si="1"/>
        <v>0</v>
      </c>
      <c r="P66" s="1" t="str">
        <f t="shared" si="0"/>
        <v>A-03-03-01-001Beneficios económicos para la Reincorporación (Asignación Única de Normalización)</v>
      </c>
      <c r="Q66" s="2">
        <f>VLOOKUP(P66,'[39]Presupuesto 2021'!$BX$2:$BY$253,2,0)</f>
        <v>0</v>
      </c>
      <c r="R66" s="2">
        <f t="shared" si="2"/>
        <v>0</v>
      </c>
      <c r="S66" s="34"/>
    </row>
    <row r="67" spans="1:19" x14ac:dyDescent="0.25">
      <c r="A67" s="51"/>
      <c r="B67" s="38"/>
      <c r="C67" s="29" t="s">
        <v>22</v>
      </c>
      <c r="D67" s="30" t="s">
        <v>100</v>
      </c>
      <c r="E67" s="31">
        <v>0</v>
      </c>
      <c r="F67" s="32">
        <v>0</v>
      </c>
      <c r="G67" s="32">
        <v>32000000</v>
      </c>
      <c r="H67" s="32">
        <v>0</v>
      </c>
      <c r="I67" s="32">
        <v>0</v>
      </c>
      <c r="J67" s="32">
        <v>0</v>
      </c>
      <c r="K67" s="32">
        <v>0</v>
      </c>
      <c r="L67" s="32"/>
      <c r="M67" s="32"/>
      <c r="N67" s="32">
        <v>-8001350</v>
      </c>
      <c r="O67" s="33">
        <f t="shared" si="1"/>
        <v>23998650</v>
      </c>
      <c r="P67" s="1" t="str">
        <f t="shared" si="0"/>
        <v>A-03-03-01-001Beneficios económicos para la Reincorporación (Proyectos productivos)</v>
      </c>
      <c r="Q67" s="2">
        <f>VLOOKUP(P67,'[39]Presupuesto 2021'!$BX$2:$BY$253,2,0)</f>
        <v>23998650</v>
      </c>
      <c r="R67" s="2">
        <f t="shared" si="2"/>
        <v>0</v>
      </c>
      <c r="S67" s="34"/>
    </row>
    <row r="68" spans="1:19" x14ac:dyDescent="0.25">
      <c r="A68" s="51"/>
      <c r="B68" s="38"/>
      <c r="C68" s="29" t="s">
        <v>22</v>
      </c>
      <c r="D68" s="30" t="s">
        <v>101</v>
      </c>
      <c r="E68" s="31">
        <v>0</v>
      </c>
      <c r="F68" s="32">
        <v>62806800</v>
      </c>
      <c r="G68" s="32">
        <v>0</v>
      </c>
      <c r="H68" s="32">
        <v>0</v>
      </c>
      <c r="I68" s="32">
        <v>0</v>
      </c>
      <c r="J68" s="32">
        <v>-62806800</v>
      </c>
      <c r="K68" s="32">
        <v>0</v>
      </c>
      <c r="L68" s="32"/>
      <c r="M68" s="32"/>
      <c r="N68" s="32">
        <v>0</v>
      </c>
      <c r="O68" s="33">
        <f t="shared" si="1"/>
        <v>0</v>
      </c>
      <c r="P68" s="1" t="str">
        <f t="shared" si="0"/>
        <v>A-03-03-01-001Beneficios económicos para la Reincorporación (Renta básica mensual)</v>
      </c>
      <c r="Q68" s="2">
        <f>VLOOKUP(P68,'[39]Presupuesto 2021'!$BX$2:$BY$253,2,0)</f>
        <v>0</v>
      </c>
      <c r="R68" s="2">
        <f t="shared" si="2"/>
        <v>0</v>
      </c>
      <c r="S68" s="34"/>
    </row>
    <row r="69" spans="1:19" x14ac:dyDescent="0.25">
      <c r="A69" s="51"/>
      <c r="B69" s="38"/>
      <c r="C69" s="29" t="s">
        <v>22</v>
      </c>
      <c r="D69" s="30" t="s">
        <v>102</v>
      </c>
      <c r="E69" s="31">
        <v>0</v>
      </c>
      <c r="F69" s="32">
        <v>16978020</v>
      </c>
      <c r="G69" s="32">
        <v>0</v>
      </c>
      <c r="H69" s="32">
        <v>0</v>
      </c>
      <c r="I69" s="32">
        <v>0</v>
      </c>
      <c r="J69" s="32">
        <v>-14801920</v>
      </c>
      <c r="K69" s="32">
        <v>0</v>
      </c>
      <c r="L69" s="32"/>
      <c r="M69" s="32"/>
      <c r="N69" s="32">
        <v>0</v>
      </c>
      <c r="O69" s="33">
        <f t="shared" si="1"/>
        <v>2176100</v>
      </c>
      <c r="P69" s="1" t="str">
        <f t="shared" si="0"/>
        <v>A-03-03-01-001Beneficios económicos para la Reincorporación (Sistema de Protección a la vejez)</v>
      </c>
      <c r="Q69" s="2">
        <f>VLOOKUP(P69,'[39]Presupuesto 2021'!$BX$2:$BY$253,2,0)</f>
        <v>2176100</v>
      </c>
      <c r="R69" s="2">
        <f t="shared" si="2"/>
        <v>0</v>
      </c>
      <c r="S69" s="34"/>
    </row>
    <row r="70" spans="1:19" x14ac:dyDescent="0.25">
      <c r="A70" s="51"/>
      <c r="B70" s="38"/>
      <c r="C70" s="29" t="s">
        <v>22</v>
      </c>
      <c r="D70" s="30" t="s">
        <v>103</v>
      </c>
      <c r="E70" s="31">
        <v>110804790</v>
      </c>
      <c r="F70" s="32">
        <v>0</v>
      </c>
      <c r="G70" s="32">
        <v>37931401</v>
      </c>
      <c r="H70" s="32">
        <v>0</v>
      </c>
      <c r="I70" s="32">
        <v>-37931401</v>
      </c>
      <c r="J70" s="32">
        <v>0</v>
      </c>
      <c r="K70" s="32">
        <v>0</v>
      </c>
      <c r="L70" s="32"/>
      <c r="M70" s="32"/>
      <c r="N70" s="32">
        <v>-92640682</v>
      </c>
      <c r="O70" s="33">
        <f t="shared" si="1"/>
        <v>18164108</v>
      </c>
      <c r="P70" s="1" t="str">
        <f t="shared" si="0"/>
        <v>A-03-03-01-001Comisión fiduciaria para desembolso de PPR</v>
      </c>
      <c r="Q70" s="2">
        <f>VLOOKUP(P70,'[39]Presupuesto 2021'!$BX$2:$BY$253,2,0)</f>
        <v>18164108</v>
      </c>
      <c r="R70" s="2">
        <f t="shared" si="2"/>
        <v>0</v>
      </c>
      <c r="S70" s="34"/>
    </row>
    <row r="71" spans="1:19" x14ac:dyDescent="0.25">
      <c r="A71" s="51"/>
      <c r="B71" s="38"/>
      <c r="C71" s="29" t="s">
        <v>22</v>
      </c>
      <c r="D71" s="30" t="s">
        <v>104</v>
      </c>
      <c r="E71" s="31">
        <v>787200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32"/>
      <c r="M71" s="32"/>
      <c r="N71" s="32">
        <v>0</v>
      </c>
      <c r="O71" s="33">
        <f t="shared" si="1"/>
        <v>787200</v>
      </c>
      <c r="P71" s="1" t="str">
        <f t="shared" si="0"/>
        <v>A-03-03-01-001Comisiones bancarias por desembolsos PPR</v>
      </c>
      <c r="Q71" s="2">
        <f>VLOOKUP(P71,'[39]Presupuesto 2021'!$BX$2:$BY$253,2,0)</f>
        <v>787200</v>
      </c>
      <c r="R71" s="2">
        <f t="shared" si="2"/>
        <v>0</v>
      </c>
      <c r="S71" s="34"/>
    </row>
    <row r="72" spans="1:19" x14ac:dyDescent="0.25">
      <c r="A72" s="51"/>
      <c r="B72" s="38"/>
      <c r="C72" s="29" t="s">
        <v>22</v>
      </c>
      <c r="D72" s="30" t="s">
        <v>105</v>
      </c>
      <c r="E72" s="31">
        <v>0</v>
      </c>
      <c r="F72" s="32">
        <v>0</v>
      </c>
      <c r="G72" s="32">
        <v>46933270</v>
      </c>
      <c r="H72" s="32">
        <v>56900000</v>
      </c>
      <c r="I72" s="32">
        <v>0</v>
      </c>
      <c r="J72" s="32">
        <v>0</v>
      </c>
      <c r="K72" s="32">
        <v>0</v>
      </c>
      <c r="L72" s="32"/>
      <c r="M72" s="32"/>
      <c r="N72" s="32">
        <v>-19586270</v>
      </c>
      <c r="O72" s="33">
        <f t="shared" si="1"/>
        <v>84247000</v>
      </c>
      <c r="P72" s="1" t="str">
        <f t="shared" si="0"/>
        <v>A-03-03-01-001Administradora de Riesgos Laborales - ARL</v>
      </c>
      <c r="Q72" s="2">
        <f>VLOOKUP(P72,'[39]Presupuesto 2021'!$BX$2:$BY$253,2,0)</f>
        <v>84247000</v>
      </c>
      <c r="R72" s="2">
        <f t="shared" si="2"/>
        <v>0</v>
      </c>
      <c r="S72" s="34"/>
    </row>
    <row r="73" spans="1:19" ht="16.5" customHeight="1" x14ac:dyDescent="0.25">
      <c r="A73" s="53"/>
      <c r="B73" s="54"/>
      <c r="C73" s="29" t="s">
        <v>106</v>
      </c>
      <c r="D73" s="30" t="s">
        <v>107</v>
      </c>
      <c r="E73" s="31">
        <v>254000000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32">
        <v>0</v>
      </c>
      <c r="L73" s="32"/>
      <c r="M73" s="32"/>
      <c r="N73" s="32">
        <v>58178275</v>
      </c>
      <c r="O73" s="33">
        <f t="shared" si="1"/>
        <v>312178275</v>
      </c>
      <c r="P73" s="1" t="str">
        <f t="shared" ref="P73:P136" si="3">C73&amp;D73</f>
        <v>A-08-04-01Tributo tarifa Control Fiscal Contraloría General de la República</v>
      </c>
      <c r="Q73" s="2">
        <f>VLOOKUP(P73,'[39]Presupuesto 2021'!$BX$2:$BY$253,2,0)</f>
        <v>312178275</v>
      </c>
      <c r="R73" s="2">
        <f t="shared" si="2"/>
        <v>0</v>
      </c>
      <c r="S73" s="34"/>
    </row>
    <row r="74" spans="1:19" x14ac:dyDescent="0.25">
      <c r="A74" s="27" t="s">
        <v>108</v>
      </c>
      <c r="B74" s="28"/>
      <c r="C74" s="29"/>
      <c r="D74" s="30"/>
      <c r="E74" s="31"/>
      <c r="F74" s="32"/>
      <c r="G74" s="32"/>
      <c r="H74" s="32"/>
      <c r="I74" s="32"/>
      <c r="J74" s="32"/>
      <c r="K74" s="32">
        <v>0</v>
      </c>
      <c r="L74" s="32"/>
      <c r="M74" s="32"/>
      <c r="N74" s="32"/>
      <c r="O74" s="33">
        <f t="shared" ref="O74:O137" si="4">SUM(E74:N74)</f>
        <v>0</v>
      </c>
      <c r="P74" s="1" t="str">
        <f t="shared" si="3"/>
        <v/>
      </c>
      <c r="S74" s="34"/>
    </row>
    <row r="75" spans="1:19" x14ac:dyDescent="0.25">
      <c r="A75" s="55"/>
      <c r="B75" s="28" t="s">
        <v>109</v>
      </c>
      <c r="C75" s="56" t="s">
        <v>110</v>
      </c>
      <c r="D75" s="57" t="s">
        <v>111</v>
      </c>
      <c r="E75" s="58">
        <v>45218040</v>
      </c>
      <c r="F75" s="59">
        <v>0</v>
      </c>
      <c r="G75" s="59">
        <v>0</v>
      </c>
      <c r="H75" s="59">
        <v>0</v>
      </c>
      <c r="I75" s="59">
        <v>59906231</v>
      </c>
      <c r="J75" s="59">
        <v>0</v>
      </c>
      <c r="K75" s="59">
        <v>0</v>
      </c>
      <c r="L75" s="59"/>
      <c r="M75" s="59"/>
      <c r="N75" s="59">
        <v>0</v>
      </c>
      <c r="O75" s="33">
        <f t="shared" si="4"/>
        <v>105124271</v>
      </c>
      <c r="P75" s="1" t="str">
        <f t="shared" si="3"/>
        <v>A-02-01-01-003-008Adquisición de Mobiliario</v>
      </c>
      <c r="Q75" s="2">
        <f>VLOOKUP(P75,'[39]Presupuesto 2021'!$BX$2:$BY$253,2,0)</f>
        <v>105124271</v>
      </c>
      <c r="R75" s="2">
        <f t="shared" si="2"/>
        <v>0</v>
      </c>
      <c r="S75" s="34"/>
    </row>
    <row r="76" spans="1:19" x14ac:dyDescent="0.25">
      <c r="A76" s="51"/>
      <c r="B76" s="38"/>
      <c r="C76" s="29" t="s">
        <v>110</v>
      </c>
      <c r="D76" s="30" t="s">
        <v>112</v>
      </c>
      <c r="E76" s="31">
        <v>11005607</v>
      </c>
      <c r="F76" s="32">
        <v>0</v>
      </c>
      <c r="G76" s="32">
        <v>0</v>
      </c>
      <c r="H76" s="32">
        <v>0</v>
      </c>
      <c r="I76" s="32">
        <v>-4805607</v>
      </c>
      <c r="J76" s="32">
        <v>0</v>
      </c>
      <c r="K76" s="32">
        <v>0</v>
      </c>
      <c r="L76" s="32"/>
      <c r="M76" s="32"/>
      <c r="N76" s="32">
        <v>0</v>
      </c>
      <c r="O76" s="33">
        <f t="shared" si="4"/>
        <v>6200000</v>
      </c>
      <c r="P76" s="1" t="str">
        <f t="shared" si="3"/>
        <v>A-02-01-01-003-008Adquisición elementos salas amigas</v>
      </c>
      <c r="Q76" s="2">
        <f>VLOOKUP(P76,'[39]Presupuesto 2021'!$BX$2:$BY$253,2,0)</f>
        <v>6200000</v>
      </c>
      <c r="R76" s="2">
        <f t="shared" ref="R76:R139" si="5">O76-Q76</f>
        <v>0</v>
      </c>
      <c r="S76" s="34"/>
    </row>
    <row r="77" spans="1:19" x14ac:dyDescent="0.25">
      <c r="A77" s="51"/>
      <c r="B77" s="38"/>
      <c r="C77" s="29" t="s">
        <v>113</v>
      </c>
      <c r="D77" s="30" t="s">
        <v>112</v>
      </c>
      <c r="E77" s="31">
        <v>0</v>
      </c>
      <c r="F77" s="32">
        <v>0</v>
      </c>
      <c r="G77" s="32">
        <v>0</v>
      </c>
      <c r="H77" s="32">
        <v>0</v>
      </c>
      <c r="I77" s="32">
        <v>4805607</v>
      </c>
      <c r="J77" s="32">
        <v>0</v>
      </c>
      <c r="K77" s="32">
        <v>0</v>
      </c>
      <c r="L77" s="32"/>
      <c r="M77" s="32"/>
      <c r="N77" s="32">
        <v>0</v>
      </c>
      <c r="O77" s="33">
        <f t="shared" si="4"/>
        <v>4805607</v>
      </c>
      <c r="P77" s="1" t="str">
        <f t="shared" si="3"/>
        <v>A-02-01-01-004-004Adquisición elementos salas amigas</v>
      </c>
      <c r="Q77" s="2">
        <f>VLOOKUP(P77,'[39]Presupuesto 2021'!$BX$2:$BY$253,2,0)</f>
        <v>4805607</v>
      </c>
      <c r="R77" s="2">
        <f t="shared" si="5"/>
        <v>0</v>
      </c>
      <c r="S77" s="34"/>
    </row>
    <row r="78" spans="1:19" x14ac:dyDescent="0.25">
      <c r="A78" s="51"/>
      <c r="B78" s="38"/>
      <c r="C78" s="29" t="s">
        <v>114</v>
      </c>
      <c r="D78" s="30" t="s">
        <v>115</v>
      </c>
      <c r="E78" s="31">
        <v>35280508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32"/>
      <c r="M78" s="32"/>
      <c r="N78" s="32">
        <v>-58926</v>
      </c>
      <c r="O78" s="33">
        <f t="shared" si="4"/>
        <v>35221582</v>
      </c>
      <c r="P78" s="1" t="str">
        <f t="shared" si="3"/>
        <v>A-02-02-02-008-003Soporte y Mantenimiento Aladino + Actualización</v>
      </c>
      <c r="Q78" s="2">
        <f>VLOOKUP(P78,'[39]Presupuesto 2021'!$BX$2:$BY$253,2,0)</f>
        <v>35221582</v>
      </c>
      <c r="R78" s="2">
        <f t="shared" si="5"/>
        <v>0</v>
      </c>
      <c r="S78" s="34"/>
    </row>
    <row r="79" spans="1:19" x14ac:dyDescent="0.25">
      <c r="A79" s="51"/>
      <c r="B79" s="38"/>
      <c r="C79" s="29" t="s">
        <v>22</v>
      </c>
      <c r="D79" s="30" t="s">
        <v>116</v>
      </c>
      <c r="E79" s="31">
        <v>0</v>
      </c>
      <c r="F79" s="32">
        <v>0</v>
      </c>
      <c r="G79" s="32">
        <v>106295360</v>
      </c>
      <c r="H79" s="32">
        <v>0</v>
      </c>
      <c r="I79" s="32">
        <v>-27000000</v>
      </c>
      <c r="J79" s="32">
        <v>-32512558.260000002</v>
      </c>
      <c r="K79" s="32">
        <v>0</v>
      </c>
      <c r="L79" s="32"/>
      <c r="M79" s="32"/>
      <c r="N79" s="32">
        <v>0</v>
      </c>
      <c r="O79" s="33">
        <f t="shared" si="4"/>
        <v>46782801.739999995</v>
      </c>
      <c r="P79" s="1" t="str">
        <f t="shared" si="3"/>
        <v>A-03-03-01-001Suministro de Papeleria y consumibles ARN</v>
      </c>
      <c r="Q79" s="2">
        <f>VLOOKUP(P79,'[39]Presupuesto 2021'!$BX$2:$BY$253,2,0)</f>
        <v>46782801.739999995</v>
      </c>
      <c r="R79" s="2">
        <f t="shared" si="5"/>
        <v>0</v>
      </c>
      <c r="S79" s="34"/>
    </row>
    <row r="80" spans="1:19" x14ac:dyDescent="0.25">
      <c r="A80" s="60"/>
      <c r="B80" s="61"/>
      <c r="C80" s="62" t="s">
        <v>117</v>
      </c>
      <c r="D80" s="63" t="s">
        <v>112</v>
      </c>
      <c r="E80" s="64">
        <v>0</v>
      </c>
      <c r="F80" s="65">
        <v>0</v>
      </c>
      <c r="G80" s="65">
        <v>0</v>
      </c>
      <c r="H80" s="65">
        <v>0</v>
      </c>
      <c r="I80" s="65">
        <v>4000000</v>
      </c>
      <c r="J80" s="65">
        <v>0</v>
      </c>
      <c r="K80" s="65">
        <v>0</v>
      </c>
      <c r="L80" s="65"/>
      <c r="M80" s="65"/>
      <c r="N80" s="65">
        <v>-354260</v>
      </c>
      <c r="O80" s="33">
        <f t="shared" si="4"/>
        <v>3645740</v>
      </c>
      <c r="P80" s="1" t="str">
        <f t="shared" si="3"/>
        <v>A-02-02-01-004-002Adquisición elementos salas amigas</v>
      </c>
      <c r="Q80" s="2">
        <f>VLOOKUP(P80,'[39]Presupuesto 2021'!$BX$2:$BY$253,2,0)</f>
        <v>3645740</v>
      </c>
      <c r="R80" s="2">
        <f t="shared" si="5"/>
        <v>0</v>
      </c>
      <c r="S80" s="34"/>
    </row>
    <row r="81" spans="1:19" x14ac:dyDescent="0.25">
      <c r="A81" s="51"/>
      <c r="B81" s="66" t="s">
        <v>118</v>
      </c>
      <c r="C81" s="56" t="s">
        <v>119</v>
      </c>
      <c r="D81" s="57" t="s">
        <v>120</v>
      </c>
      <c r="E81" s="58">
        <v>0</v>
      </c>
      <c r="F81" s="59">
        <v>0</v>
      </c>
      <c r="G81" s="59">
        <v>0</v>
      </c>
      <c r="H81" s="59">
        <v>0</v>
      </c>
      <c r="I81" s="59">
        <v>0</v>
      </c>
      <c r="J81" s="59">
        <v>0</v>
      </c>
      <c r="K81" s="59">
        <v>0</v>
      </c>
      <c r="L81" s="59"/>
      <c r="M81" s="59"/>
      <c r="N81" s="59">
        <v>0</v>
      </c>
      <c r="O81" s="33">
        <f t="shared" si="4"/>
        <v>0</v>
      </c>
      <c r="P81" s="1" t="str">
        <f t="shared" si="3"/>
        <v>A-02-01-01-004-003Compra e instalación de aires acondicionados y ventiladores</v>
      </c>
      <c r="Q81" s="2">
        <f>VLOOKUP(P81,'[39]Presupuesto 2021'!$BX$2:$BY$253,2,0)</f>
        <v>0</v>
      </c>
      <c r="R81" s="2">
        <f t="shared" si="5"/>
        <v>0</v>
      </c>
      <c r="S81" s="34"/>
    </row>
    <row r="82" spans="1:19" x14ac:dyDescent="0.25">
      <c r="A82" s="51"/>
      <c r="B82" s="38"/>
      <c r="C82" s="29" t="s">
        <v>119</v>
      </c>
      <c r="D82" s="30" t="s">
        <v>121</v>
      </c>
      <c r="E82" s="31">
        <v>10300000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32">
        <v>0</v>
      </c>
      <c r="L82" s="32"/>
      <c r="M82" s="32"/>
      <c r="N82" s="32">
        <v>0</v>
      </c>
      <c r="O82" s="33">
        <f t="shared" si="4"/>
        <v>10300000</v>
      </c>
      <c r="P82" s="1" t="str">
        <f t="shared" si="3"/>
        <v>A-02-01-01-004-003Adquisición de elementos requeridos para el funcionamiento - Compra de persianas</v>
      </c>
      <c r="Q82" s="2">
        <f>VLOOKUP(P82,'[39]Presupuesto 2021'!$BX$2:$BY$253,2,0)</f>
        <v>10300000</v>
      </c>
      <c r="R82" s="2">
        <f t="shared" si="5"/>
        <v>0</v>
      </c>
      <c r="S82" s="34"/>
    </row>
    <row r="83" spans="1:19" x14ac:dyDescent="0.25">
      <c r="A83" s="51"/>
      <c r="B83" s="38"/>
      <c r="C83" s="29" t="s">
        <v>122</v>
      </c>
      <c r="D83" s="30" t="s">
        <v>123</v>
      </c>
      <c r="E83" s="31">
        <v>0</v>
      </c>
      <c r="F83" s="32">
        <v>0</v>
      </c>
      <c r="G83" s="32">
        <v>0</v>
      </c>
      <c r="H83" s="32">
        <v>3000000</v>
      </c>
      <c r="I83" s="32">
        <v>0</v>
      </c>
      <c r="J83" s="32">
        <v>0</v>
      </c>
      <c r="K83" s="32">
        <v>0</v>
      </c>
      <c r="L83" s="32"/>
      <c r="M83" s="32"/>
      <c r="N83" s="32">
        <v>0</v>
      </c>
      <c r="O83" s="33">
        <f t="shared" si="4"/>
        <v>3000000</v>
      </c>
      <c r="P83" s="1" t="str">
        <f t="shared" si="3"/>
        <v>A-02-02-01-002-007Caja Menor - Elementos de Protección</v>
      </c>
      <c r="Q83" s="2">
        <f>VLOOKUP(P83,'[39]Presupuesto 2021'!$BX$2:$BY$253,2,0)</f>
        <v>3000000</v>
      </c>
      <c r="R83" s="2">
        <f t="shared" si="5"/>
        <v>0</v>
      </c>
      <c r="S83" s="34"/>
    </row>
    <row r="84" spans="1:19" x14ac:dyDescent="0.25">
      <c r="A84" s="51"/>
      <c r="B84" s="38"/>
      <c r="C84" s="29" t="s">
        <v>124</v>
      </c>
      <c r="D84" s="30" t="s">
        <v>125</v>
      </c>
      <c r="E84" s="31">
        <v>49191023</v>
      </c>
      <c r="F84" s="32">
        <v>0</v>
      </c>
      <c r="G84" s="32">
        <v>0</v>
      </c>
      <c r="H84" s="32">
        <v>-26187398</v>
      </c>
      <c r="I84" s="32">
        <v>-3717709</v>
      </c>
      <c r="J84" s="32">
        <v>-1144246</v>
      </c>
      <c r="K84" s="32">
        <v>0</v>
      </c>
      <c r="L84" s="32"/>
      <c r="M84" s="32"/>
      <c r="N84" s="32">
        <v>-883530</v>
      </c>
      <c r="O84" s="33">
        <f t="shared" si="4"/>
        <v>17258140</v>
      </c>
      <c r="P84" s="1" t="str">
        <f t="shared" si="3"/>
        <v>A-02-02-01-003-003Caja Menor</v>
      </c>
      <c r="Q84" s="2">
        <f>VLOOKUP(P84,'[39]Presupuesto 2021'!$BX$2:$BY$253,2,0)</f>
        <v>17258140</v>
      </c>
      <c r="R84" s="2">
        <f t="shared" si="5"/>
        <v>0</v>
      </c>
      <c r="S84" s="34"/>
    </row>
    <row r="85" spans="1:19" x14ac:dyDescent="0.25">
      <c r="A85" s="51"/>
      <c r="B85" s="38"/>
      <c r="C85" s="29" t="s">
        <v>124</v>
      </c>
      <c r="D85" s="30" t="s">
        <v>126</v>
      </c>
      <c r="E85" s="31">
        <v>0</v>
      </c>
      <c r="F85" s="32">
        <v>0</v>
      </c>
      <c r="G85" s="32">
        <v>0</v>
      </c>
      <c r="H85" s="32">
        <v>1575000</v>
      </c>
      <c r="I85" s="32">
        <v>0</v>
      </c>
      <c r="J85" s="32">
        <v>0</v>
      </c>
      <c r="K85" s="32">
        <v>0</v>
      </c>
      <c r="L85" s="32"/>
      <c r="M85" s="32"/>
      <c r="N85" s="32">
        <v>0</v>
      </c>
      <c r="O85" s="33">
        <f t="shared" si="4"/>
        <v>1575000</v>
      </c>
      <c r="P85" s="1" t="str">
        <f t="shared" si="3"/>
        <v>A-02-02-01-003-003Caja Menor - Combustible / Aceite</v>
      </c>
      <c r="Q85" s="2">
        <f>VLOOKUP(P85,'[39]Presupuesto 2021'!$BX$2:$BY$253,2,0)</f>
        <v>1575000</v>
      </c>
      <c r="R85" s="2">
        <f t="shared" si="5"/>
        <v>0</v>
      </c>
      <c r="S85" s="34"/>
    </row>
    <row r="86" spans="1:19" x14ac:dyDescent="0.25">
      <c r="A86" s="51"/>
      <c r="B86" s="38"/>
      <c r="C86" s="29" t="s">
        <v>124</v>
      </c>
      <c r="D86" s="30" t="s">
        <v>127</v>
      </c>
      <c r="E86" s="31">
        <v>79590708</v>
      </c>
      <c r="F86" s="32">
        <v>0</v>
      </c>
      <c r="G86" s="32">
        <v>0</v>
      </c>
      <c r="H86" s="32">
        <v>0</v>
      </c>
      <c r="I86" s="32">
        <v>0</v>
      </c>
      <c r="J86" s="32">
        <v>0</v>
      </c>
      <c r="K86" s="32">
        <v>0</v>
      </c>
      <c r="L86" s="32"/>
      <c r="M86" s="32"/>
      <c r="N86" s="32">
        <v>0</v>
      </c>
      <c r="O86" s="33">
        <f t="shared" si="4"/>
        <v>79590708</v>
      </c>
      <c r="P86" s="1" t="str">
        <f t="shared" si="3"/>
        <v>A-02-02-01-003-003Contratación para Suministro de Combustible</v>
      </c>
      <c r="Q86" s="2">
        <f>VLOOKUP(P86,'[39]Presupuesto 2021'!$BX$2:$BY$253,2,0)</f>
        <v>79590708</v>
      </c>
      <c r="R86" s="2">
        <f t="shared" si="5"/>
        <v>0</v>
      </c>
      <c r="S86" s="34"/>
    </row>
    <row r="87" spans="1:19" x14ac:dyDescent="0.25">
      <c r="A87" s="51"/>
      <c r="B87" s="38"/>
      <c r="C87" s="29" t="s">
        <v>124</v>
      </c>
      <c r="D87" s="30" t="s">
        <v>128</v>
      </c>
      <c r="E87" s="31">
        <v>28600872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32">
        <v>0</v>
      </c>
      <c r="L87" s="32"/>
      <c r="M87" s="32"/>
      <c r="N87" s="32">
        <v>-3477847</v>
      </c>
      <c r="O87" s="33">
        <f t="shared" si="4"/>
        <v>25123025</v>
      </c>
      <c r="P87" s="1" t="str">
        <f t="shared" si="3"/>
        <v>A-02-02-01-003-003Contratación Servicio de vehículo</v>
      </c>
      <c r="Q87" s="2">
        <f>VLOOKUP(P87,'[39]Presupuesto 2021'!$BX$2:$BY$253,2,0)</f>
        <v>25123025</v>
      </c>
      <c r="R87" s="2">
        <f t="shared" si="5"/>
        <v>0</v>
      </c>
      <c r="S87" s="34"/>
    </row>
    <row r="88" spans="1:19" x14ac:dyDescent="0.25">
      <c r="A88" s="51"/>
      <c r="B88" s="38"/>
      <c r="C88" s="29" t="s">
        <v>124</v>
      </c>
      <c r="D88" s="30" t="s">
        <v>129</v>
      </c>
      <c r="E88" s="31">
        <v>2405448</v>
      </c>
      <c r="F88" s="32">
        <v>0</v>
      </c>
      <c r="G88" s="32">
        <v>0</v>
      </c>
      <c r="H88" s="32">
        <v>0</v>
      </c>
      <c r="I88" s="32">
        <v>4000000</v>
      </c>
      <c r="J88" s="32">
        <v>0</v>
      </c>
      <c r="K88" s="32">
        <v>0</v>
      </c>
      <c r="L88" s="32"/>
      <c r="M88" s="32"/>
      <c r="N88" s="32">
        <v>0</v>
      </c>
      <c r="O88" s="33">
        <f t="shared" si="4"/>
        <v>6405448</v>
      </c>
      <c r="P88" s="1" t="str">
        <f t="shared" si="3"/>
        <v>A-02-02-01-003-003Mantenimiento Parque Automotor - Lubricantes</v>
      </c>
      <c r="Q88" s="2">
        <f>VLOOKUP(P88,'[39]Presupuesto 2021'!$BX$2:$BY$253,2,0)</f>
        <v>6405448</v>
      </c>
      <c r="R88" s="2">
        <f t="shared" si="5"/>
        <v>0</v>
      </c>
      <c r="S88" s="34"/>
    </row>
    <row r="89" spans="1:19" x14ac:dyDescent="0.25">
      <c r="A89" s="51"/>
      <c r="B89" s="38"/>
      <c r="C89" s="29" t="s">
        <v>130</v>
      </c>
      <c r="D89" s="30" t="s">
        <v>131</v>
      </c>
      <c r="E89" s="31">
        <v>0</v>
      </c>
      <c r="F89" s="32">
        <v>0</v>
      </c>
      <c r="G89" s="32">
        <v>0</v>
      </c>
      <c r="H89" s="32">
        <v>2725000</v>
      </c>
      <c r="I89" s="32">
        <v>0</v>
      </c>
      <c r="J89" s="32">
        <v>0</v>
      </c>
      <c r="K89" s="32">
        <v>0</v>
      </c>
      <c r="L89" s="32"/>
      <c r="M89" s="32"/>
      <c r="N89" s="32">
        <v>0</v>
      </c>
      <c r="O89" s="33">
        <f t="shared" si="4"/>
        <v>2725000</v>
      </c>
      <c r="P89" s="1" t="str">
        <f t="shared" si="3"/>
        <v>A-02-02-01-003-006Caja Menor - Diversos</v>
      </c>
      <c r="Q89" s="2">
        <f>VLOOKUP(P89,'[39]Presupuesto 2021'!$BX$2:$BY$253,2,0)</f>
        <v>2725000</v>
      </c>
      <c r="R89" s="2">
        <f t="shared" si="5"/>
        <v>0</v>
      </c>
      <c r="S89" s="34"/>
    </row>
    <row r="90" spans="1:19" x14ac:dyDescent="0.25">
      <c r="A90" s="51"/>
      <c r="B90" s="38"/>
      <c r="C90" s="29" t="s">
        <v>130</v>
      </c>
      <c r="D90" s="30" t="s">
        <v>132</v>
      </c>
      <c r="E90" s="31">
        <v>8284692</v>
      </c>
      <c r="F90" s="32">
        <v>0</v>
      </c>
      <c r="G90" s="32">
        <v>0</v>
      </c>
      <c r="H90" s="32">
        <v>0</v>
      </c>
      <c r="I90" s="32">
        <v>0</v>
      </c>
      <c r="J90" s="32">
        <v>5000000</v>
      </c>
      <c r="K90" s="32">
        <v>0</v>
      </c>
      <c r="L90" s="32"/>
      <c r="M90" s="32"/>
      <c r="N90" s="32">
        <v>0</v>
      </c>
      <c r="O90" s="33">
        <f t="shared" si="4"/>
        <v>13284692</v>
      </c>
      <c r="P90" s="1" t="str">
        <f t="shared" si="3"/>
        <v>A-02-02-01-003-006Mantenimiento Parque Automotor - Llantas</v>
      </c>
      <c r="Q90" s="2">
        <f>VLOOKUP(P90,'[39]Presupuesto 2021'!$BX$2:$BY$253,2,0)</f>
        <v>13284692</v>
      </c>
      <c r="R90" s="2">
        <f t="shared" si="5"/>
        <v>0</v>
      </c>
      <c r="S90" s="34"/>
    </row>
    <row r="91" spans="1:19" x14ac:dyDescent="0.25">
      <c r="A91" s="51"/>
      <c r="B91" s="38"/>
      <c r="C91" s="29" t="s">
        <v>130</v>
      </c>
      <c r="D91" s="30" t="s">
        <v>133</v>
      </c>
      <c r="E91" s="31">
        <v>10500000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32">
        <v>0</v>
      </c>
      <c r="L91" s="32"/>
      <c r="M91" s="32"/>
      <c r="N91" s="32">
        <v>-4265531.32</v>
      </c>
      <c r="O91" s="33">
        <f t="shared" si="4"/>
        <v>6234468.6799999997</v>
      </c>
      <c r="P91" s="1" t="str">
        <f t="shared" si="3"/>
        <v>A-02-02-01-003-006Adquisición de elementos requeridos para el funcionamiento - Peliculas Solares</v>
      </c>
      <c r="Q91" s="2">
        <f>VLOOKUP(P91,'[39]Presupuesto 2021'!$BX$2:$BY$253,2,0)</f>
        <v>6234468.6799999997</v>
      </c>
      <c r="R91" s="2">
        <f t="shared" si="5"/>
        <v>0</v>
      </c>
      <c r="S91" s="34"/>
    </row>
    <row r="92" spans="1:19" x14ac:dyDescent="0.25">
      <c r="A92" s="51"/>
      <c r="B92" s="38"/>
      <c r="C92" s="29" t="s">
        <v>130</v>
      </c>
      <c r="D92" s="30" t="s">
        <v>134</v>
      </c>
      <c r="E92" s="31">
        <v>7000000</v>
      </c>
      <c r="F92" s="32">
        <v>0</v>
      </c>
      <c r="G92" s="32">
        <v>0</v>
      </c>
      <c r="H92" s="32">
        <v>0</v>
      </c>
      <c r="I92" s="32">
        <v>13060091</v>
      </c>
      <c r="J92" s="32">
        <v>-5180000</v>
      </c>
      <c r="K92" s="32">
        <v>0</v>
      </c>
      <c r="L92" s="32"/>
      <c r="M92" s="32"/>
      <c r="N92" s="32">
        <v>-4080722</v>
      </c>
      <c r="O92" s="33">
        <f t="shared" si="4"/>
        <v>10799369</v>
      </c>
      <c r="P92" s="1" t="str">
        <f t="shared" si="3"/>
        <v>A-02-02-01-003-006Elementos para el Plan de Gestión Ambiental</v>
      </c>
      <c r="Q92" s="2">
        <f>VLOOKUP(P92,'[39]Presupuesto 2021'!$BX$2:$BY$253,2,0)</f>
        <v>10799369</v>
      </c>
      <c r="R92" s="2">
        <f t="shared" si="5"/>
        <v>0</v>
      </c>
      <c r="S92" s="34"/>
    </row>
    <row r="93" spans="1:19" x14ac:dyDescent="0.25">
      <c r="A93" s="51"/>
      <c r="B93" s="38"/>
      <c r="C93" s="29" t="s">
        <v>135</v>
      </c>
      <c r="D93" s="30" t="s">
        <v>136</v>
      </c>
      <c r="E93" s="31">
        <v>31852608</v>
      </c>
      <c r="F93" s="32">
        <v>0</v>
      </c>
      <c r="G93" s="32">
        <v>0</v>
      </c>
      <c r="H93" s="32">
        <v>0</v>
      </c>
      <c r="I93" s="32">
        <v>5000000</v>
      </c>
      <c r="J93" s="32">
        <v>20000000</v>
      </c>
      <c r="K93" s="32">
        <v>0</v>
      </c>
      <c r="L93" s="32"/>
      <c r="M93" s="32"/>
      <c r="N93" s="32">
        <v>0</v>
      </c>
      <c r="O93" s="33">
        <f t="shared" si="4"/>
        <v>56852608</v>
      </c>
      <c r="P93" s="1" t="str">
        <f t="shared" si="3"/>
        <v>A-02-02-01-004-003Mantenimiento Parque Automotor - Repuestos</v>
      </c>
      <c r="Q93" s="2">
        <f>VLOOKUP(P93,'[39]Presupuesto 2021'!$BX$2:$BY$253,2,0)</f>
        <v>56852608</v>
      </c>
      <c r="R93" s="2">
        <f t="shared" si="5"/>
        <v>0</v>
      </c>
      <c r="S93" s="34"/>
    </row>
    <row r="94" spans="1:19" x14ac:dyDescent="0.25">
      <c r="A94" s="51"/>
      <c r="B94" s="38"/>
      <c r="C94" s="29" t="s">
        <v>135</v>
      </c>
      <c r="D94" s="30" t="s">
        <v>137</v>
      </c>
      <c r="E94" s="31">
        <v>0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32">
        <v>0</v>
      </c>
      <c r="L94" s="32"/>
      <c r="M94" s="32"/>
      <c r="N94" s="32">
        <v>0</v>
      </c>
      <c r="O94" s="33">
        <f t="shared" si="4"/>
        <v>0</v>
      </c>
      <c r="P94" s="1" t="str">
        <f t="shared" si="3"/>
        <v>A-02-02-01-004-003Adquisición de elementos requeridos para el funcionamiento - Compra de Extintores</v>
      </c>
      <c r="Q94" s="2">
        <f>VLOOKUP(P94,'[39]Presupuesto 2021'!$BX$2:$BY$253,2,0)</f>
        <v>0</v>
      </c>
      <c r="R94" s="2">
        <f t="shared" si="5"/>
        <v>0</v>
      </c>
      <c r="S94" s="34"/>
    </row>
    <row r="95" spans="1:19" x14ac:dyDescent="0.25">
      <c r="A95" s="51"/>
      <c r="B95" s="38"/>
      <c r="C95" s="29" t="s">
        <v>138</v>
      </c>
      <c r="D95" s="30" t="s">
        <v>139</v>
      </c>
      <c r="E95" s="31">
        <v>0</v>
      </c>
      <c r="F95" s="32">
        <v>0</v>
      </c>
      <c r="G95" s="32">
        <v>0</v>
      </c>
      <c r="H95" s="32">
        <v>1575000</v>
      </c>
      <c r="I95" s="32">
        <v>0</v>
      </c>
      <c r="J95" s="32">
        <v>0</v>
      </c>
      <c r="K95" s="32">
        <v>0</v>
      </c>
      <c r="L95" s="32"/>
      <c r="M95" s="32"/>
      <c r="N95" s="32">
        <v>0</v>
      </c>
      <c r="O95" s="33">
        <f t="shared" si="4"/>
        <v>1575000</v>
      </c>
      <c r="P95" s="1" t="str">
        <f t="shared" si="3"/>
        <v>A-02-02-01-004-006Caja Menor - Productos Metalicos</v>
      </c>
      <c r="Q95" s="2">
        <f>VLOOKUP(P95,'[39]Presupuesto 2021'!$BX$2:$BY$253,2,0)</f>
        <v>1575000</v>
      </c>
      <c r="R95" s="2">
        <f t="shared" si="5"/>
        <v>0</v>
      </c>
      <c r="S95" s="34"/>
    </row>
    <row r="96" spans="1:19" x14ac:dyDescent="0.25">
      <c r="A96" s="51"/>
      <c r="B96" s="38"/>
      <c r="C96" s="29" t="s">
        <v>140</v>
      </c>
      <c r="D96" s="30" t="s">
        <v>141</v>
      </c>
      <c r="E96" s="31">
        <v>3090000</v>
      </c>
      <c r="F96" s="32">
        <v>0</v>
      </c>
      <c r="G96" s="32">
        <v>0</v>
      </c>
      <c r="H96" s="32">
        <v>0</v>
      </c>
      <c r="I96" s="32">
        <v>-3090000</v>
      </c>
      <c r="J96" s="32">
        <v>0</v>
      </c>
      <c r="K96" s="32">
        <v>0</v>
      </c>
      <c r="L96" s="32"/>
      <c r="M96" s="32"/>
      <c r="N96" s="32">
        <v>0</v>
      </c>
      <c r="O96" s="33">
        <f t="shared" si="4"/>
        <v>0</v>
      </c>
      <c r="P96" s="1" t="str">
        <f t="shared" si="3"/>
        <v>A-02-02-02-005-004Adecuaciones de las sedes de la ARN</v>
      </c>
      <c r="Q96" s="2">
        <f>VLOOKUP(P96,'[39]Presupuesto 2021'!$BX$2:$BY$253,2,0)</f>
        <v>0</v>
      </c>
      <c r="R96" s="2">
        <f t="shared" si="5"/>
        <v>0</v>
      </c>
      <c r="S96" s="34"/>
    </row>
    <row r="97" spans="1:19" x14ac:dyDescent="0.25">
      <c r="A97" s="51"/>
      <c r="B97" s="38"/>
      <c r="C97" s="29" t="s">
        <v>140</v>
      </c>
      <c r="D97" s="30" t="s">
        <v>142</v>
      </c>
      <c r="E97" s="31">
        <v>0</v>
      </c>
      <c r="F97" s="32">
        <v>0</v>
      </c>
      <c r="G97" s="32">
        <v>0</v>
      </c>
      <c r="H97" s="32">
        <v>1575000</v>
      </c>
      <c r="I97" s="32">
        <v>0</v>
      </c>
      <c r="J97" s="32">
        <v>0</v>
      </c>
      <c r="K97" s="32">
        <v>0</v>
      </c>
      <c r="L97" s="32"/>
      <c r="M97" s="32"/>
      <c r="N97" s="32">
        <v>0</v>
      </c>
      <c r="O97" s="33">
        <f t="shared" si="4"/>
        <v>1575000</v>
      </c>
      <c r="P97" s="1" t="str">
        <f t="shared" si="3"/>
        <v>A-02-02-02-005-004Caja Menor - Servicios de construcción</v>
      </c>
      <c r="Q97" s="2">
        <f>VLOOKUP(P97,'[39]Presupuesto 2021'!$BX$2:$BY$253,2,0)</f>
        <v>1575000</v>
      </c>
      <c r="R97" s="2">
        <f t="shared" si="5"/>
        <v>0</v>
      </c>
      <c r="S97" s="34"/>
    </row>
    <row r="98" spans="1:19" x14ac:dyDescent="0.25">
      <c r="A98" s="51"/>
      <c r="B98" s="38"/>
      <c r="C98" s="29" t="s">
        <v>140</v>
      </c>
      <c r="D98" s="30" t="s">
        <v>143</v>
      </c>
      <c r="E98" s="31">
        <v>4800000</v>
      </c>
      <c r="F98" s="32">
        <v>0</v>
      </c>
      <c r="G98" s="32">
        <v>0</v>
      </c>
      <c r="H98" s="32">
        <v>0</v>
      </c>
      <c r="I98" s="32">
        <v>0</v>
      </c>
      <c r="J98" s="32">
        <v>35274</v>
      </c>
      <c r="K98" s="32">
        <v>0</v>
      </c>
      <c r="L98" s="32"/>
      <c r="M98" s="32"/>
      <c r="N98" s="32">
        <v>-1522152.68</v>
      </c>
      <c r="O98" s="33">
        <f t="shared" si="4"/>
        <v>3313121.3200000003</v>
      </c>
      <c r="P98" s="1" t="str">
        <f t="shared" si="3"/>
        <v>A-02-02-02-005-004Adquisición de elementos requeridos para el funcionamiento - Instalación</v>
      </c>
      <c r="Q98" s="2">
        <f>VLOOKUP(P98,'[39]Presupuesto 2021'!$BX$2:$BY$253,2,0)</f>
        <v>3313121.3200000003</v>
      </c>
      <c r="R98" s="2">
        <f t="shared" si="5"/>
        <v>0</v>
      </c>
      <c r="S98" s="34"/>
    </row>
    <row r="99" spans="1:19" x14ac:dyDescent="0.25">
      <c r="A99" s="51"/>
      <c r="B99" s="38"/>
      <c r="C99" s="29" t="s">
        <v>144</v>
      </c>
      <c r="D99" s="30" t="s">
        <v>145</v>
      </c>
      <c r="E99" s="31">
        <v>107167863</v>
      </c>
      <c r="F99" s="32">
        <v>0</v>
      </c>
      <c r="G99" s="32">
        <v>0</v>
      </c>
      <c r="H99" s="32">
        <v>0</v>
      </c>
      <c r="I99" s="32">
        <v>-3121394</v>
      </c>
      <c r="J99" s="32">
        <v>-75000000</v>
      </c>
      <c r="K99" s="32">
        <v>0</v>
      </c>
      <c r="L99" s="32"/>
      <c r="M99" s="32"/>
      <c r="N99" s="32">
        <v>0</v>
      </c>
      <c r="O99" s="33">
        <f t="shared" si="4"/>
        <v>29046469</v>
      </c>
      <c r="P99" s="1" t="str">
        <f t="shared" si="3"/>
        <v>A-02-02-02-006-003Aseo Cafetería y Mantenimiento - Cafeteria</v>
      </c>
      <c r="Q99" s="2">
        <f>VLOOKUP(P99,'[39]Presupuesto 2021'!$BX$2:$BY$253,2,0)</f>
        <v>29046469</v>
      </c>
      <c r="R99" s="2">
        <f t="shared" si="5"/>
        <v>0</v>
      </c>
      <c r="S99" s="34"/>
    </row>
    <row r="100" spans="1:19" x14ac:dyDescent="0.25">
      <c r="A100" s="51"/>
      <c r="B100" s="38"/>
      <c r="C100" s="29" t="s">
        <v>144</v>
      </c>
      <c r="D100" s="30" t="s">
        <v>128</v>
      </c>
      <c r="E100" s="31">
        <v>17875548</v>
      </c>
      <c r="F100" s="32">
        <v>0</v>
      </c>
      <c r="G100" s="32">
        <v>0</v>
      </c>
      <c r="H100" s="32">
        <v>0</v>
      </c>
      <c r="I100" s="32">
        <v>0</v>
      </c>
      <c r="J100" s="32">
        <v>9124452</v>
      </c>
      <c r="K100" s="32">
        <v>0</v>
      </c>
      <c r="L100" s="32"/>
      <c r="M100" s="32"/>
      <c r="N100" s="32">
        <v>8867694</v>
      </c>
      <c r="O100" s="33">
        <f t="shared" si="4"/>
        <v>35867694</v>
      </c>
      <c r="P100" s="1" t="str">
        <f t="shared" si="3"/>
        <v>A-02-02-02-006-003Contratación Servicio de vehículo</v>
      </c>
      <c r="Q100" s="2">
        <f>VLOOKUP(P100,'[39]Presupuesto 2021'!$BX$2:$BY$253,2,0)</f>
        <v>35867694</v>
      </c>
      <c r="R100" s="2">
        <f t="shared" si="5"/>
        <v>0</v>
      </c>
      <c r="S100" s="34"/>
    </row>
    <row r="101" spans="1:19" x14ac:dyDescent="0.25">
      <c r="A101" s="51"/>
      <c r="B101" s="38"/>
      <c r="C101" s="29" t="s">
        <v>146</v>
      </c>
      <c r="D101" s="30" t="s">
        <v>147</v>
      </c>
      <c r="E101" s="31">
        <v>0</v>
      </c>
      <c r="F101" s="32">
        <v>0</v>
      </c>
      <c r="G101" s="32">
        <v>0</v>
      </c>
      <c r="H101" s="32">
        <v>2604854</v>
      </c>
      <c r="I101" s="32">
        <v>991799</v>
      </c>
      <c r="J101" s="32">
        <v>273261</v>
      </c>
      <c r="K101" s="32">
        <v>0</v>
      </c>
      <c r="L101" s="32"/>
      <c r="M101" s="32"/>
      <c r="N101" s="32">
        <v>184860</v>
      </c>
      <c r="O101" s="33">
        <f t="shared" si="4"/>
        <v>4054774</v>
      </c>
      <c r="P101" s="1" t="str">
        <f t="shared" si="3"/>
        <v>A-02-02-02-006-004Caja Menor - Transporte</v>
      </c>
      <c r="Q101" s="2">
        <f>VLOOKUP(P101,'[39]Presupuesto 2021'!$BX$2:$BY$253,2,0)</f>
        <v>4054774</v>
      </c>
      <c r="R101" s="2">
        <f t="shared" si="5"/>
        <v>0</v>
      </c>
      <c r="S101" s="34"/>
    </row>
    <row r="102" spans="1:19" x14ac:dyDescent="0.25">
      <c r="A102" s="51"/>
      <c r="B102" s="38"/>
      <c r="C102" s="29" t="s">
        <v>148</v>
      </c>
      <c r="D102" s="30" t="s">
        <v>128</v>
      </c>
      <c r="E102" s="31">
        <v>302096724</v>
      </c>
      <c r="F102" s="32">
        <v>0</v>
      </c>
      <c r="G102" s="32">
        <v>0</v>
      </c>
      <c r="H102" s="32">
        <v>0</v>
      </c>
      <c r="I102" s="32">
        <v>0</v>
      </c>
      <c r="J102" s="32">
        <v>-9124452</v>
      </c>
      <c r="K102" s="32">
        <v>0</v>
      </c>
      <c r="L102" s="32"/>
      <c r="M102" s="32"/>
      <c r="N102" s="32">
        <v>118419568</v>
      </c>
      <c r="O102" s="33">
        <f t="shared" si="4"/>
        <v>411391840</v>
      </c>
      <c r="P102" s="1" t="str">
        <f t="shared" si="3"/>
        <v>A-02-02-02-006-006Contratación Servicio de vehículo</v>
      </c>
      <c r="Q102" s="2">
        <f>VLOOKUP(P102,'[39]Presupuesto 2021'!$BX$2:$BY$253,2,0)</f>
        <v>411391840</v>
      </c>
      <c r="R102" s="2">
        <f t="shared" si="5"/>
        <v>0</v>
      </c>
      <c r="S102" s="34"/>
    </row>
    <row r="103" spans="1:19" x14ac:dyDescent="0.25">
      <c r="A103" s="51"/>
      <c r="B103" s="38"/>
      <c r="C103" s="29" t="s">
        <v>149</v>
      </c>
      <c r="D103" s="30" t="s">
        <v>150</v>
      </c>
      <c r="E103" s="31">
        <v>0</v>
      </c>
      <c r="F103" s="32">
        <v>0</v>
      </c>
      <c r="G103" s="32">
        <v>0</v>
      </c>
      <c r="H103" s="32">
        <v>525000</v>
      </c>
      <c r="I103" s="32">
        <v>0</v>
      </c>
      <c r="J103" s="32">
        <v>0</v>
      </c>
      <c r="K103" s="32">
        <v>0</v>
      </c>
      <c r="L103" s="32"/>
      <c r="M103" s="32"/>
      <c r="N103" s="32">
        <v>0</v>
      </c>
      <c r="O103" s="33">
        <f t="shared" si="4"/>
        <v>525000</v>
      </c>
      <c r="P103" s="1" t="str">
        <f t="shared" si="3"/>
        <v>A-02-02-02-006-009Caja Menor - Energia</v>
      </c>
      <c r="Q103" s="2">
        <f>VLOOKUP(P103,'[39]Presupuesto 2021'!$BX$2:$BY$253,2,0)</f>
        <v>525000</v>
      </c>
      <c r="R103" s="2">
        <f t="shared" si="5"/>
        <v>0</v>
      </c>
      <c r="S103" s="34"/>
    </row>
    <row r="104" spans="1:19" x14ac:dyDescent="0.25">
      <c r="A104" s="51"/>
      <c r="B104" s="38"/>
      <c r="C104" s="29" t="s">
        <v>149</v>
      </c>
      <c r="D104" s="30" t="s">
        <v>151</v>
      </c>
      <c r="E104" s="31">
        <v>0</v>
      </c>
      <c r="F104" s="32">
        <v>0</v>
      </c>
      <c r="G104" s="32">
        <v>0</v>
      </c>
      <c r="H104" s="32">
        <v>525000</v>
      </c>
      <c r="I104" s="32">
        <v>0</v>
      </c>
      <c r="J104" s="32">
        <v>0</v>
      </c>
      <c r="K104" s="32">
        <v>0</v>
      </c>
      <c r="L104" s="32"/>
      <c r="M104" s="32"/>
      <c r="N104" s="32">
        <v>0</v>
      </c>
      <c r="O104" s="33">
        <f t="shared" si="4"/>
        <v>525000</v>
      </c>
      <c r="P104" s="1" t="str">
        <f t="shared" si="3"/>
        <v>A-02-02-02-006-009Caja Menor - Gas</v>
      </c>
      <c r="Q104" s="2">
        <f>VLOOKUP(P104,'[39]Presupuesto 2021'!$BX$2:$BY$253,2,0)</f>
        <v>525000</v>
      </c>
      <c r="R104" s="2">
        <f t="shared" si="5"/>
        <v>0</v>
      </c>
      <c r="S104" s="34"/>
    </row>
    <row r="105" spans="1:19" x14ac:dyDescent="0.25">
      <c r="A105" s="51"/>
      <c r="B105" s="38"/>
      <c r="C105" s="29" t="s">
        <v>149</v>
      </c>
      <c r="D105" s="30" t="s">
        <v>152</v>
      </c>
      <c r="E105" s="31">
        <v>116000000</v>
      </c>
      <c r="F105" s="32">
        <v>0</v>
      </c>
      <c r="G105" s="32">
        <v>0</v>
      </c>
      <c r="H105" s="32">
        <v>0</v>
      </c>
      <c r="I105" s="32">
        <v>0</v>
      </c>
      <c r="J105" s="32">
        <v>0</v>
      </c>
      <c r="K105" s="32">
        <v>0</v>
      </c>
      <c r="L105" s="32"/>
      <c r="M105" s="32"/>
      <c r="N105" s="32">
        <v>-10700000</v>
      </c>
      <c r="O105" s="33">
        <f t="shared" si="4"/>
        <v>105300000</v>
      </c>
      <c r="P105" s="1" t="str">
        <f t="shared" si="3"/>
        <v>A-02-02-02-006-009Servicios Públicos - Energia</v>
      </c>
      <c r="Q105" s="2">
        <f>VLOOKUP(P105,'[39]Presupuesto 2021'!$BX$2:$BY$253,2,0)</f>
        <v>105300000</v>
      </c>
      <c r="R105" s="2">
        <f t="shared" si="5"/>
        <v>0</v>
      </c>
      <c r="S105" s="34"/>
    </row>
    <row r="106" spans="1:19" x14ac:dyDescent="0.25">
      <c r="A106" s="51"/>
      <c r="B106" s="38"/>
      <c r="C106" s="29" t="s">
        <v>153</v>
      </c>
      <c r="D106" s="30" t="s">
        <v>154</v>
      </c>
      <c r="E106" s="31">
        <v>164717101</v>
      </c>
      <c r="F106" s="32">
        <v>0</v>
      </c>
      <c r="G106" s="32">
        <v>0</v>
      </c>
      <c r="H106" s="32">
        <v>50308310</v>
      </c>
      <c r="I106" s="32">
        <v>0</v>
      </c>
      <c r="J106" s="32">
        <v>0</v>
      </c>
      <c r="K106" s="32">
        <v>0</v>
      </c>
      <c r="L106" s="32"/>
      <c r="M106" s="32"/>
      <c r="N106" s="32">
        <v>-76398897.319999993</v>
      </c>
      <c r="O106" s="33">
        <f t="shared" si="4"/>
        <v>138626513.68000001</v>
      </c>
      <c r="P106" s="1" t="str">
        <f t="shared" si="3"/>
        <v>A-02-02-02-007-001Contratación Seguros de la Entidad</v>
      </c>
      <c r="Q106" s="2">
        <f>VLOOKUP(P106,'[39]Presupuesto 2021'!$BX$2:$BY$253,2,0)</f>
        <v>138626513.68000001</v>
      </c>
      <c r="R106" s="2">
        <f t="shared" si="5"/>
        <v>0</v>
      </c>
      <c r="S106" s="34"/>
    </row>
    <row r="107" spans="1:19" x14ac:dyDescent="0.25">
      <c r="A107" s="51"/>
      <c r="B107" s="38"/>
      <c r="C107" s="29" t="s">
        <v>155</v>
      </c>
      <c r="D107" s="30" t="s">
        <v>156</v>
      </c>
      <c r="E107" s="31">
        <v>2677676778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32">
        <v>0</v>
      </c>
      <c r="L107" s="32"/>
      <c r="M107" s="32"/>
      <c r="N107" s="32">
        <v>-234942.68</v>
      </c>
      <c r="O107" s="33">
        <f t="shared" si="4"/>
        <v>2677441835.3200002</v>
      </c>
      <c r="P107" s="1" t="str">
        <f t="shared" si="3"/>
        <v>A-02-02-02-007-002Contratos de arrendamiento Sede Central</v>
      </c>
      <c r="Q107" s="2">
        <f>VLOOKUP(P107,'[39]Presupuesto 2021'!$BX$2:$BY$253,2,0)</f>
        <v>2677441835.3200002</v>
      </c>
      <c r="R107" s="2">
        <f t="shared" si="5"/>
        <v>0</v>
      </c>
      <c r="S107" s="34"/>
    </row>
    <row r="108" spans="1:19" x14ac:dyDescent="0.25">
      <c r="A108" s="51"/>
      <c r="B108" s="38"/>
      <c r="C108" s="29" t="s">
        <v>157</v>
      </c>
      <c r="D108" s="30" t="s">
        <v>158</v>
      </c>
      <c r="E108" s="31">
        <v>0</v>
      </c>
      <c r="F108" s="32">
        <v>0</v>
      </c>
      <c r="G108" s="32">
        <v>0</v>
      </c>
      <c r="H108" s="32">
        <v>1590750</v>
      </c>
      <c r="I108" s="32">
        <v>500000</v>
      </c>
      <c r="J108" s="32">
        <v>500000</v>
      </c>
      <c r="K108" s="32">
        <v>0</v>
      </c>
      <c r="L108" s="32"/>
      <c r="M108" s="32"/>
      <c r="N108" s="32">
        <v>318000</v>
      </c>
      <c r="O108" s="33">
        <f t="shared" si="4"/>
        <v>2908750</v>
      </c>
      <c r="P108" s="1" t="str">
        <f t="shared" si="3"/>
        <v>A-02-02-02-008-002Caja Menor - Gastos Judiciales</v>
      </c>
      <c r="Q108" s="2">
        <f>VLOOKUP(P108,'[39]Presupuesto 2021'!$BX$2:$BY$253,2,0)</f>
        <v>2908750</v>
      </c>
      <c r="R108" s="2">
        <f t="shared" si="5"/>
        <v>0</v>
      </c>
      <c r="S108" s="34"/>
    </row>
    <row r="109" spans="1:19" x14ac:dyDescent="0.25">
      <c r="A109" s="51"/>
      <c r="B109" s="38"/>
      <c r="C109" s="29" t="s">
        <v>46</v>
      </c>
      <c r="D109" s="30" t="s">
        <v>159</v>
      </c>
      <c r="E109" s="31">
        <v>0</v>
      </c>
      <c r="F109" s="32">
        <v>0</v>
      </c>
      <c r="G109" s="32">
        <v>0</v>
      </c>
      <c r="H109" s="32">
        <v>525000</v>
      </c>
      <c r="I109" s="32">
        <v>0</v>
      </c>
      <c r="J109" s="32">
        <v>0</v>
      </c>
      <c r="K109" s="32">
        <v>0</v>
      </c>
      <c r="L109" s="32"/>
      <c r="M109" s="32"/>
      <c r="N109" s="32">
        <v>0</v>
      </c>
      <c r="O109" s="33">
        <f t="shared" si="4"/>
        <v>525000</v>
      </c>
      <c r="P109" s="1" t="str">
        <f t="shared" si="3"/>
        <v>A-02-02-02-008-004Caja Menor - Telefono, Fax y otros</v>
      </c>
      <c r="Q109" s="2">
        <f>VLOOKUP(P109,'[39]Presupuesto 2021'!$BX$2:$BY$253,2,0)</f>
        <v>525000</v>
      </c>
      <c r="R109" s="2">
        <f t="shared" si="5"/>
        <v>0</v>
      </c>
      <c r="S109" s="34"/>
    </row>
    <row r="110" spans="1:19" x14ac:dyDescent="0.25">
      <c r="A110" s="51"/>
      <c r="B110" s="38"/>
      <c r="C110" s="29" t="s">
        <v>46</v>
      </c>
      <c r="D110" s="30" t="s">
        <v>160</v>
      </c>
      <c r="E110" s="31">
        <v>16480000</v>
      </c>
      <c r="F110" s="32">
        <v>0</v>
      </c>
      <c r="G110" s="32">
        <v>0</v>
      </c>
      <c r="H110" s="32">
        <v>0</v>
      </c>
      <c r="I110" s="32">
        <v>0</v>
      </c>
      <c r="J110" s="32">
        <v>-35274</v>
      </c>
      <c r="K110" s="32">
        <v>0</v>
      </c>
      <c r="L110" s="32"/>
      <c r="M110" s="32"/>
      <c r="N110" s="32">
        <v>-16444726</v>
      </c>
      <c r="O110" s="33">
        <f t="shared" si="4"/>
        <v>0</v>
      </c>
      <c r="P110" s="1" t="str">
        <f t="shared" si="3"/>
        <v>A-02-02-02-008-004Servicios Públicos - Telefonía Celular</v>
      </c>
      <c r="Q110" s="2">
        <f>VLOOKUP(P110,'[39]Presupuesto 2021'!$BX$2:$BY$253,2,0)</f>
        <v>0</v>
      </c>
      <c r="R110" s="2">
        <f t="shared" si="5"/>
        <v>0</v>
      </c>
      <c r="S110" s="34"/>
    </row>
    <row r="111" spans="1:19" x14ac:dyDescent="0.25">
      <c r="A111" s="51"/>
      <c r="B111" s="38"/>
      <c r="C111" s="29" t="s">
        <v>46</v>
      </c>
      <c r="D111" s="30" t="s">
        <v>161</v>
      </c>
      <c r="E111" s="31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32">
        <v>0</v>
      </c>
      <c r="L111" s="32"/>
      <c r="M111" s="32"/>
      <c r="N111" s="32">
        <v>0</v>
      </c>
      <c r="O111" s="33">
        <f t="shared" si="4"/>
        <v>0</v>
      </c>
      <c r="P111" s="1" t="str">
        <f t="shared" si="3"/>
        <v>A-02-02-02-008-004Servicios Públicos - Telefonía Avantel</v>
      </c>
      <c r="Q111" s="2">
        <f>VLOOKUP(P111,'[39]Presupuesto 2021'!$BX$2:$BY$253,2,0)</f>
        <v>0</v>
      </c>
      <c r="R111" s="2">
        <f t="shared" si="5"/>
        <v>0</v>
      </c>
      <c r="S111" s="34"/>
    </row>
    <row r="112" spans="1:19" x14ac:dyDescent="0.25">
      <c r="A112" s="51"/>
      <c r="B112" s="38"/>
      <c r="C112" s="29" t="s">
        <v>37</v>
      </c>
      <c r="D112" s="30" t="s">
        <v>162</v>
      </c>
      <c r="E112" s="31">
        <v>335368374</v>
      </c>
      <c r="F112" s="32">
        <v>0</v>
      </c>
      <c r="G112" s="32">
        <v>0</v>
      </c>
      <c r="H112" s="32">
        <v>0</v>
      </c>
      <c r="I112" s="32">
        <v>-9768010</v>
      </c>
      <c r="J112" s="32">
        <v>0</v>
      </c>
      <c r="K112" s="32">
        <v>0</v>
      </c>
      <c r="L112" s="32"/>
      <c r="M112" s="32"/>
      <c r="N112" s="32">
        <v>-12000000</v>
      </c>
      <c r="O112" s="33">
        <f t="shared" si="4"/>
        <v>313600364</v>
      </c>
      <c r="P112" s="1" t="str">
        <f t="shared" si="3"/>
        <v>A-02-02-02-008-005Aseo Cafetería y Mantenimiento - Aseo</v>
      </c>
      <c r="Q112" s="2">
        <f>VLOOKUP(P112,'[39]Presupuesto 2021'!$BX$2:$BY$253,2,0)</f>
        <v>313600364</v>
      </c>
      <c r="R112" s="2">
        <f t="shared" si="5"/>
        <v>0</v>
      </c>
      <c r="S112" s="34"/>
    </row>
    <row r="113" spans="1:19" x14ac:dyDescent="0.25">
      <c r="A113" s="51"/>
      <c r="B113" s="38"/>
      <c r="C113" s="29" t="s">
        <v>163</v>
      </c>
      <c r="D113" s="30" t="s">
        <v>164</v>
      </c>
      <c r="E113" s="31">
        <v>20281320</v>
      </c>
      <c r="F113" s="32">
        <v>0</v>
      </c>
      <c r="G113" s="32">
        <v>0</v>
      </c>
      <c r="H113" s="32">
        <v>0</v>
      </c>
      <c r="I113" s="32">
        <v>-590718</v>
      </c>
      <c r="J113" s="32">
        <v>0</v>
      </c>
      <c r="K113" s="32">
        <v>0</v>
      </c>
      <c r="L113" s="32"/>
      <c r="M113" s="32"/>
      <c r="N113" s="32">
        <v>12000000</v>
      </c>
      <c r="O113" s="33">
        <f t="shared" si="4"/>
        <v>31690602</v>
      </c>
      <c r="P113" s="1" t="str">
        <f t="shared" si="3"/>
        <v>A-02-02-02-008-007Aseo Cafetería y Mantenimiento - Mantenimiento</v>
      </c>
      <c r="Q113" s="2">
        <f>VLOOKUP(P113,'[39]Presupuesto 2021'!$BX$2:$BY$253,2,0)</f>
        <v>31690602</v>
      </c>
      <c r="R113" s="2">
        <f t="shared" si="5"/>
        <v>0</v>
      </c>
      <c r="S113" s="34"/>
    </row>
    <row r="114" spans="1:19" x14ac:dyDescent="0.25">
      <c r="A114" s="51"/>
      <c r="B114" s="38"/>
      <c r="C114" s="29" t="s">
        <v>163</v>
      </c>
      <c r="D114" s="30" t="s">
        <v>165</v>
      </c>
      <c r="E114" s="31">
        <v>5500000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32">
        <v>0</v>
      </c>
      <c r="L114" s="32"/>
      <c r="M114" s="32"/>
      <c r="N114" s="32">
        <v>1300000</v>
      </c>
      <c r="O114" s="33">
        <f t="shared" si="4"/>
        <v>6800000</v>
      </c>
      <c r="P114" s="1" t="str">
        <f t="shared" si="3"/>
        <v>A-02-02-02-008-007Contratación para Mantenimiento Aires Acondicionados</v>
      </c>
      <c r="Q114" s="2">
        <f>VLOOKUP(P114,'[39]Presupuesto 2021'!$BX$2:$BY$253,2,0)</f>
        <v>6800000</v>
      </c>
      <c r="R114" s="2">
        <f t="shared" si="5"/>
        <v>0</v>
      </c>
      <c r="S114" s="34"/>
    </row>
    <row r="115" spans="1:19" x14ac:dyDescent="0.25">
      <c r="A115" s="51"/>
      <c r="B115" s="38"/>
      <c r="C115" s="29" t="s">
        <v>163</v>
      </c>
      <c r="D115" s="30" t="s">
        <v>166</v>
      </c>
      <c r="E115" s="31">
        <v>87069168</v>
      </c>
      <c r="F115" s="32">
        <v>0</v>
      </c>
      <c r="G115" s="32">
        <v>0</v>
      </c>
      <c r="H115" s="32">
        <v>0</v>
      </c>
      <c r="I115" s="32">
        <v>-35000000</v>
      </c>
      <c r="J115" s="32">
        <v>30000000</v>
      </c>
      <c r="K115" s="32">
        <v>0</v>
      </c>
      <c r="L115" s="32"/>
      <c r="M115" s="32"/>
      <c r="N115" s="32">
        <v>0</v>
      </c>
      <c r="O115" s="33">
        <f t="shared" si="4"/>
        <v>82069168</v>
      </c>
      <c r="P115" s="1" t="str">
        <f t="shared" si="3"/>
        <v>A-02-02-02-008-007Mantenimiento Parque Automotor - Mantenimiento</v>
      </c>
      <c r="Q115" s="2">
        <f>VLOOKUP(P115,'[39]Presupuesto 2021'!$BX$2:$BY$253,2,0)</f>
        <v>82069168</v>
      </c>
      <c r="R115" s="2">
        <f t="shared" si="5"/>
        <v>0</v>
      </c>
      <c r="S115" s="34"/>
    </row>
    <row r="116" spans="1:19" x14ac:dyDescent="0.25">
      <c r="A116" s="51"/>
      <c r="B116" s="38"/>
      <c r="C116" s="29" t="s">
        <v>167</v>
      </c>
      <c r="D116" s="30" t="s">
        <v>168</v>
      </c>
      <c r="E116" s="31">
        <v>0</v>
      </c>
      <c r="F116" s="32">
        <v>0</v>
      </c>
      <c r="G116" s="32">
        <v>0</v>
      </c>
      <c r="H116" s="32">
        <v>2261940</v>
      </c>
      <c r="I116" s="32">
        <v>0</v>
      </c>
      <c r="J116" s="32">
        <v>0</v>
      </c>
      <c r="K116" s="32">
        <v>0</v>
      </c>
      <c r="L116" s="32"/>
      <c r="M116" s="32"/>
      <c r="N116" s="32">
        <v>0</v>
      </c>
      <c r="O116" s="33">
        <f t="shared" si="4"/>
        <v>2261940</v>
      </c>
      <c r="P116" s="1" t="str">
        <f t="shared" si="3"/>
        <v>A-02-02-02-009-003Caja Menor - Exámenes médicos</v>
      </c>
      <c r="Q116" s="2">
        <f>VLOOKUP(P116,'[39]Presupuesto 2021'!$BX$2:$BY$253,2,0)</f>
        <v>2261940</v>
      </c>
      <c r="R116" s="2">
        <f t="shared" si="5"/>
        <v>0</v>
      </c>
      <c r="S116" s="34"/>
    </row>
    <row r="117" spans="1:19" x14ac:dyDescent="0.25">
      <c r="A117" s="51"/>
      <c r="B117" s="38"/>
      <c r="C117" s="29" t="s">
        <v>169</v>
      </c>
      <c r="D117" s="30" t="s">
        <v>170</v>
      </c>
      <c r="E117" s="31">
        <v>0</v>
      </c>
      <c r="F117" s="32">
        <v>0</v>
      </c>
      <c r="G117" s="32">
        <v>0</v>
      </c>
      <c r="H117" s="32">
        <v>1100000</v>
      </c>
      <c r="I117" s="32">
        <v>0</v>
      </c>
      <c r="J117" s="32">
        <v>0</v>
      </c>
      <c r="K117" s="32">
        <v>0</v>
      </c>
      <c r="L117" s="32"/>
      <c r="M117" s="32"/>
      <c r="N117" s="32">
        <v>0</v>
      </c>
      <c r="O117" s="33">
        <f t="shared" si="4"/>
        <v>1100000</v>
      </c>
      <c r="P117" s="1" t="str">
        <f t="shared" si="3"/>
        <v>A-02-02-02-009-004Caja Menor - Acueducto</v>
      </c>
      <c r="Q117" s="2">
        <f>VLOOKUP(P117,'[39]Presupuesto 2021'!$BX$2:$BY$253,2,0)</f>
        <v>1100000</v>
      </c>
      <c r="R117" s="2">
        <f t="shared" si="5"/>
        <v>0</v>
      </c>
      <c r="S117" s="34"/>
    </row>
    <row r="118" spans="1:19" x14ac:dyDescent="0.25">
      <c r="A118" s="51"/>
      <c r="B118" s="38"/>
      <c r="C118" s="29" t="s">
        <v>169</v>
      </c>
      <c r="D118" s="30" t="s">
        <v>171</v>
      </c>
      <c r="E118" s="31">
        <v>14000000</v>
      </c>
      <c r="F118" s="32">
        <v>0</v>
      </c>
      <c r="G118" s="32">
        <v>0</v>
      </c>
      <c r="H118" s="32">
        <v>0</v>
      </c>
      <c r="I118" s="32">
        <v>0</v>
      </c>
      <c r="J118" s="32">
        <v>0</v>
      </c>
      <c r="K118" s="32">
        <v>0</v>
      </c>
      <c r="L118" s="32"/>
      <c r="M118" s="32"/>
      <c r="N118" s="32">
        <v>-9000000</v>
      </c>
      <c r="O118" s="33">
        <f t="shared" si="4"/>
        <v>5000000</v>
      </c>
      <c r="P118" s="1" t="str">
        <f t="shared" si="3"/>
        <v>A-02-02-02-009-004Servicios Públicos - Acueducto</v>
      </c>
      <c r="Q118" s="2">
        <f>VLOOKUP(P118,'[39]Presupuesto 2021'!$BX$2:$BY$253,2,0)</f>
        <v>5000000</v>
      </c>
      <c r="R118" s="2">
        <f t="shared" si="5"/>
        <v>0</v>
      </c>
      <c r="S118" s="34"/>
    </row>
    <row r="119" spans="1:19" x14ac:dyDescent="0.25">
      <c r="A119" s="51"/>
      <c r="B119" s="38"/>
      <c r="C119" s="29" t="s">
        <v>169</v>
      </c>
      <c r="D119" s="30" t="s">
        <v>172</v>
      </c>
      <c r="E119" s="31">
        <v>7570281</v>
      </c>
      <c r="F119" s="32">
        <v>0</v>
      </c>
      <c r="G119" s="32">
        <v>0</v>
      </c>
      <c r="H119" s="32">
        <v>0</v>
      </c>
      <c r="I119" s="32">
        <v>7400000</v>
      </c>
      <c r="J119" s="32">
        <v>5180000</v>
      </c>
      <c r="K119" s="32">
        <v>0</v>
      </c>
      <c r="L119" s="32"/>
      <c r="M119" s="32"/>
      <c r="N119" s="32">
        <v>-99526</v>
      </c>
      <c r="O119" s="33">
        <f t="shared" si="4"/>
        <v>20050755</v>
      </c>
      <c r="P119" s="1" t="str">
        <f t="shared" si="3"/>
        <v>A-02-02-02-009-004Recolección residuos Peligrosos</v>
      </c>
      <c r="Q119" s="2">
        <f>VLOOKUP(P119,'[39]Presupuesto 2021'!$BX$2:$BY$253,2,0)</f>
        <v>20050755</v>
      </c>
      <c r="R119" s="2" t="s">
        <v>68</v>
      </c>
      <c r="S119" s="34"/>
    </row>
    <row r="120" spans="1:19" x14ac:dyDescent="0.25">
      <c r="A120" s="51"/>
      <c r="B120" s="38"/>
      <c r="C120" s="29" t="s">
        <v>173</v>
      </c>
      <c r="D120" s="30" t="s">
        <v>174</v>
      </c>
      <c r="E120" s="31">
        <v>0</v>
      </c>
      <c r="F120" s="32">
        <v>0</v>
      </c>
      <c r="G120" s="32">
        <v>0</v>
      </c>
      <c r="H120" s="32">
        <v>2604854</v>
      </c>
      <c r="I120" s="32">
        <v>2225910</v>
      </c>
      <c r="J120" s="32">
        <v>370985</v>
      </c>
      <c r="K120" s="32">
        <v>0</v>
      </c>
      <c r="L120" s="32"/>
      <c r="M120" s="32"/>
      <c r="N120" s="32">
        <v>380670</v>
      </c>
      <c r="O120" s="33">
        <f t="shared" si="4"/>
        <v>5582419</v>
      </c>
      <c r="P120" s="1" t="str">
        <f t="shared" si="3"/>
        <v>A-02-02-02-010Caja Menor - Viaticos</v>
      </c>
      <c r="Q120" s="2">
        <f>VLOOKUP(P120,'[39]Presupuesto 2021'!$BX$2:$BY$253,2,0)</f>
        <v>5582419</v>
      </c>
      <c r="R120" s="2">
        <f t="shared" si="5"/>
        <v>0</v>
      </c>
      <c r="S120" s="34"/>
    </row>
    <row r="121" spans="1:19" x14ac:dyDescent="0.25">
      <c r="A121" s="51"/>
      <c r="B121" s="38"/>
      <c r="C121" s="29" t="s">
        <v>22</v>
      </c>
      <c r="D121" s="30" t="s">
        <v>141</v>
      </c>
      <c r="E121" s="31">
        <v>0</v>
      </c>
      <c r="F121" s="32">
        <v>0</v>
      </c>
      <c r="G121" s="32">
        <v>90000000</v>
      </c>
      <c r="H121" s="32">
        <v>0</v>
      </c>
      <c r="I121" s="32">
        <v>0</v>
      </c>
      <c r="J121" s="32">
        <v>0</v>
      </c>
      <c r="K121" s="32">
        <v>0</v>
      </c>
      <c r="L121" s="32"/>
      <c r="M121" s="32"/>
      <c r="N121" s="32">
        <v>0</v>
      </c>
      <c r="O121" s="33">
        <f t="shared" si="4"/>
        <v>90000000</v>
      </c>
      <c r="P121" s="1" t="str">
        <f t="shared" si="3"/>
        <v>A-03-03-01-001Adecuaciones de las sedes de la ARN</v>
      </c>
      <c r="Q121" s="2">
        <f>VLOOKUP(P121,'[39]Presupuesto 2021'!$BX$2:$BY$253,2,0)</f>
        <v>90000000</v>
      </c>
      <c r="R121" s="2">
        <f t="shared" si="5"/>
        <v>0</v>
      </c>
      <c r="S121" s="34"/>
    </row>
    <row r="122" spans="1:19" x14ac:dyDescent="0.25">
      <c r="A122" s="51"/>
      <c r="B122" s="38"/>
      <c r="C122" s="29" t="s">
        <v>22</v>
      </c>
      <c r="D122" s="30" t="s">
        <v>175</v>
      </c>
      <c r="E122" s="31">
        <v>0</v>
      </c>
      <c r="F122" s="32">
        <v>990609827</v>
      </c>
      <c r="G122" s="32">
        <v>24211039290</v>
      </c>
      <c r="H122" s="32">
        <v>0</v>
      </c>
      <c r="I122" s="32">
        <v>-4762895169</v>
      </c>
      <c r="J122" s="32">
        <v>0</v>
      </c>
      <c r="K122" s="32">
        <v>0</v>
      </c>
      <c r="L122" s="32"/>
      <c r="M122" s="32"/>
      <c r="N122" s="32">
        <v>4973183172</v>
      </c>
      <c r="O122" s="33">
        <f t="shared" si="4"/>
        <v>25411937120</v>
      </c>
      <c r="P122" s="1" t="str">
        <f t="shared" si="3"/>
        <v>A-03-03-01-001Administración de los Antiguos ETCR</v>
      </c>
      <c r="Q122" s="2">
        <f>VLOOKUP(P122,'[39]Presupuesto 2021'!$BX$2:$BY$253,2,0)</f>
        <v>25411937120</v>
      </c>
      <c r="R122" s="2">
        <f t="shared" si="5"/>
        <v>0</v>
      </c>
      <c r="S122" s="34"/>
    </row>
    <row r="123" spans="1:19" x14ac:dyDescent="0.25">
      <c r="A123" s="51"/>
      <c r="B123" s="38"/>
      <c r="C123" s="29" t="s">
        <v>22</v>
      </c>
      <c r="D123" s="30" t="s">
        <v>176</v>
      </c>
      <c r="E123" s="31">
        <v>0</v>
      </c>
      <c r="F123" s="32">
        <v>0</v>
      </c>
      <c r="G123" s="32">
        <v>48800000</v>
      </c>
      <c r="H123" s="32">
        <v>0</v>
      </c>
      <c r="I123" s="32">
        <v>0</v>
      </c>
      <c r="J123" s="32">
        <v>0</v>
      </c>
      <c r="K123" s="32">
        <v>0</v>
      </c>
      <c r="L123" s="32"/>
      <c r="M123" s="32"/>
      <c r="N123" s="32">
        <v>-11449635</v>
      </c>
      <c r="O123" s="33">
        <f t="shared" si="4"/>
        <v>37350365</v>
      </c>
      <c r="P123" s="1" t="str">
        <f t="shared" si="3"/>
        <v>A-03-03-01-001Adquisición de elementos requeridos para el funcionamiento</v>
      </c>
      <c r="Q123" s="2">
        <f>VLOOKUP(P123,'[39]Presupuesto 2021'!$BX$2:$BY$253,2,0)</f>
        <v>37350365</v>
      </c>
      <c r="R123" s="2">
        <f t="shared" si="5"/>
        <v>0</v>
      </c>
      <c r="S123" s="34"/>
    </row>
    <row r="124" spans="1:19" x14ac:dyDescent="0.25">
      <c r="A124" s="51"/>
      <c r="B124" s="38"/>
      <c r="C124" s="29" t="s">
        <v>22</v>
      </c>
      <c r="D124" s="30" t="s">
        <v>177</v>
      </c>
      <c r="E124" s="31">
        <v>0</v>
      </c>
      <c r="F124" s="32">
        <v>0</v>
      </c>
      <c r="G124" s="32">
        <v>115976531</v>
      </c>
      <c r="H124" s="32">
        <v>0</v>
      </c>
      <c r="I124" s="32">
        <v>0</v>
      </c>
      <c r="J124" s="32">
        <v>0</v>
      </c>
      <c r="K124" s="32">
        <v>0</v>
      </c>
      <c r="L124" s="32"/>
      <c r="M124" s="32"/>
      <c r="N124" s="32">
        <v>0</v>
      </c>
      <c r="O124" s="33">
        <f t="shared" si="4"/>
        <v>115976531</v>
      </c>
      <c r="P124" s="1" t="str">
        <f t="shared" si="3"/>
        <v>A-03-03-01-001Adquisición elementos de Ferreteria</v>
      </c>
      <c r="Q124" s="2">
        <f>VLOOKUP(P124,'[39]Presupuesto 2021'!$BX$2:$BY$253,2,0)</f>
        <v>115976531</v>
      </c>
      <c r="R124" s="2">
        <f t="shared" si="5"/>
        <v>0</v>
      </c>
      <c r="S124" s="34"/>
    </row>
    <row r="125" spans="1:19" x14ac:dyDescent="0.25">
      <c r="A125" s="51"/>
      <c r="B125" s="38"/>
      <c r="C125" s="29" t="s">
        <v>22</v>
      </c>
      <c r="D125" s="30" t="s">
        <v>178</v>
      </c>
      <c r="E125" s="31">
        <v>1680716590</v>
      </c>
      <c r="F125" s="32">
        <v>0</v>
      </c>
      <c r="G125" s="32">
        <v>50421498</v>
      </c>
      <c r="H125" s="32">
        <v>0</v>
      </c>
      <c r="I125" s="32">
        <v>0</v>
      </c>
      <c r="J125" s="32">
        <v>-42140452</v>
      </c>
      <c r="K125" s="32">
        <v>0</v>
      </c>
      <c r="L125" s="32"/>
      <c r="M125" s="32"/>
      <c r="N125" s="32">
        <v>-5417612</v>
      </c>
      <c r="O125" s="33">
        <f t="shared" si="4"/>
        <v>1683580024</v>
      </c>
      <c r="P125" s="1" t="str">
        <f t="shared" si="3"/>
        <v>A-03-03-01-001Aseo Cafetería y Mantenimiento</v>
      </c>
      <c r="Q125" s="2">
        <f>VLOOKUP(P125,'[39]Presupuesto 2021'!$BX$2:$BY$253,2,0)</f>
        <v>1683580024</v>
      </c>
      <c r="R125" s="2">
        <f t="shared" si="5"/>
        <v>0</v>
      </c>
      <c r="S125" s="34"/>
    </row>
    <row r="126" spans="1:19" x14ac:dyDescent="0.25">
      <c r="A126" s="51"/>
      <c r="B126" s="38"/>
      <c r="C126" s="29" t="s">
        <v>22</v>
      </c>
      <c r="D126" s="30" t="s">
        <v>179</v>
      </c>
      <c r="E126" s="31">
        <v>0</v>
      </c>
      <c r="F126" s="32">
        <v>0</v>
      </c>
      <c r="G126" s="32">
        <v>72000000</v>
      </c>
      <c r="H126" s="32">
        <v>0</v>
      </c>
      <c r="I126" s="32">
        <v>0</v>
      </c>
      <c r="J126" s="32">
        <v>0</v>
      </c>
      <c r="K126" s="32">
        <v>0</v>
      </c>
      <c r="L126" s="32"/>
      <c r="M126" s="32"/>
      <c r="N126" s="32">
        <v>0</v>
      </c>
      <c r="O126" s="33">
        <f t="shared" si="4"/>
        <v>72000000</v>
      </c>
      <c r="P126" s="1" t="str">
        <f t="shared" si="3"/>
        <v>A-03-03-01-001Compra y Mantenimiento Aires Acondicionados</v>
      </c>
      <c r="Q126" s="2">
        <f>VLOOKUP(P126,'[39]Presupuesto 2021'!$BX$2:$BY$253,2,0)</f>
        <v>72000000</v>
      </c>
      <c r="R126" s="2">
        <f t="shared" si="5"/>
        <v>0</v>
      </c>
      <c r="S126" s="34"/>
    </row>
    <row r="127" spans="1:19" x14ac:dyDescent="0.25">
      <c r="A127" s="51"/>
      <c r="B127" s="38"/>
      <c r="C127" s="29" t="s">
        <v>22</v>
      </c>
      <c r="D127" s="30" t="s">
        <v>165</v>
      </c>
      <c r="E127" s="31">
        <v>0</v>
      </c>
      <c r="F127" s="32">
        <v>0</v>
      </c>
      <c r="G127" s="32">
        <v>124950000</v>
      </c>
      <c r="H127" s="32">
        <v>0</v>
      </c>
      <c r="I127" s="32">
        <v>0</v>
      </c>
      <c r="J127" s="32">
        <v>0</v>
      </c>
      <c r="K127" s="32">
        <v>0</v>
      </c>
      <c r="L127" s="32"/>
      <c r="M127" s="32"/>
      <c r="N127" s="32">
        <v>0</v>
      </c>
      <c r="O127" s="33">
        <f t="shared" si="4"/>
        <v>124950000</v>
      </c>
      <c r="P127" s="1" t="str">
        <f t="shared" si="3"/>
        <v>A-03-03-01-001Contratación para Mantenimiento Aires Acondicionados</v>
      </c>
      <c r="Q127" s="2">
        <f>VLOOKUP(P127,'[39]Presupuesto 2021'!$BX$2:$BY$253,2,0)</f>
        <v>124950000</v>
      </c>
      <c r="R127" s="2">
        <f t="shared" si="5"/>
        <v>0</v>
      </c>
      <c r="S127" s="34"/>
    </row>
    <row r="128" spans="1:19" x14ac:dyDescent="0.25">
      <c r="A128" s="51"/>
      <c r="B128" s="38"/>
      <c r="C128" s="29" t="s">
        <v>22</v>
      </c>
      <c r="D128" s="30" t="s">
        <v>154</v>
      </c>
      <c r="E128" s="31">
        <v>0</v>
      </c>
      <c r="F128" s="32">
        <v>0</v>
      </c>
      <c r="G128" s="32">
        <v>62974831</v>
      </c>
      <c r="H128" s="32">
        <v>0</v>
      </c>
      <c r="I128" s="32">
        <v>0</v>
      </c>
      <c r="J128" s="32">
        <v>0</v>
      </c>
      <c r="K128" s="32">
        <v>0</v>
      </c>
      <c r="L128" s="32"/>
      <c r="M128" s="32"/>
      <c r="N128" s="32">
        <v>-22974831</v>
      </c>
      <c r="O128" s="33">
        <f t="shared" si="4"/>
        <v>40000000</v>
      </c>
      <c r="P128" s="1" t="str">
        <f t="shared" si="3"/>
        <v>A-03-03-01-001Contratación Seguros de la Entidad</v>
      </c>
      <c r="Q128" s="2">
        <f>VLOOKUP(P128,'[39]Presupuesto 2021'!$BX$2:$BY$253,2,0)</f>
        <v>40000000</v>
      </c>
      <c r="R128" s="2">
        <f t="shared" si="5"/>
        <v>0</v>
      </c>
      <c r="S128" s="34"/>
    </row>
    <row r="129" spans="1:19" x14ac:dyDescent="0.25">
      <c r="A129" s="51"/>
      <c r="B129" s="38"/>
      <c r="C129" s="29" t="s">
        <v>22</v>
      </c>
      <c r="D129" s="30" t="s">
        <v>180</v>
      </c>
      <c r="E129" s="31">
        <v>893320367</v>
      </c>
      <c r="F129" s="32">
        <v>0</v>
      </c>
      <c r="G129" s="32">
        <v>23558833</v>
      </c>
      <c r="H129" s="32">
        <v>0</v>
      </c>
      <c r="I129" s="32">
        <v>18649911</v>
      </c>
      <c r="J129" s="32">
        <v>-87157</v>
      </c>
      <c r="K129" s="32">
        <v>0</v>
      </c>
      <c r="L129" s="32"/>
      <c r="M129" s="32"/>
      <c r="N129" s="32">
        <v>-7010277.9000000004</v>
      </c>
      <c r="O129" s="33">
        <f t="shared" si="4"/>
        <v>928431676.10000002</v>
      </c>
      <c r="P129" s="1" t="str">
        <f t="shared" si="3"/>
        <v>A-03-03-01-001Contratos de arrendamiento inmuebles para Grupos Territoriales</v>
      </c>
      <c r="Q129" s="2">
        <f>VLOOKUP(P129,'[39]Presupuesto 2021'!$BX$2:$BY$253,2,0)</f>
        <v>928431676.10000002</v>
      </c>
      <c r="R129" s="2">
        <f t="shared" si="5"/>
        <v>0</v>
      </c>
      <c r="S129" s="34"/>
    </row>
    <row r="130" spans="1:19" x14ac:dyDescent="0.25">
      <c r="A130" s="51"/>
      <c r="B130" s="38"/>
      <c r="C130" s="29" t="s">
        <v>22</v>
      </c>
      <c r="D130" s="30" t="s">
        <v>181</v>
      </c>
      <c r="E130" s="31">
        <v>0</v>
      </c>
      <c r="F130" s="32">
        <v>0</v>
      </c>
      <c r="G130" s="32">
        <v>7649089</v>
      </c>
      <c r="H130" s="32">
        <v>0</v>
      </c>
      <c r="I130" s="32">
        <v>0</v>
      </c>
      <c r="J130" s="32">
        <v>-7649089</v>
      </c>
      <c r="K130" s="32">
        <v>0</v>
      </c>
      <c r="L130" s="32"/>
      <c r="M130" s="32"/>
      <c r="N130" s="32">
        <v>0</v>
      </c>
      <c r="O130" s="33">
        <f t="shared" si="4"/>
        <v>0</v>
      </c>
      <c r="P130" s="1" t="str">
        <f t="shared" si="3"/>
        <v>A-03-03-01-001Mudanzas y Traslado de Bienes Muebles Grupo Territorial</v>
      </c>
      <c r="Q130" s="2">
        <f>VLOOKUP(P130,'[39]Presupuesto 2021'!$BX$2:$BY$253,2,0)</f>
        <v>0</v>
      </c>
      <c r="R130" s="2">
        <f t="shared" si="5"/>
        <v>0</v>
      </c>
      <c r="S130" s="34"/>
    </row>
    <row r="131" spans="1:19" x14ac:dyDescent="0.25">
      <c r="A131" s="51"/>
      <c r="B131" s="38"/>
      <c r="C131" s="29" t="s">
        <v>22</v>
      </c>
      <c r="D131" s="30" t="s">
        <v>182</v>
      </c>
      <c r="E131" s="31">
        <v>685568000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32">
        <v>0</v>
      </c>
      <c r="L131" s="32"/>
      <c r="M131" s="32"/>
      <c r="N131" s="32">
        <v>-151313591</v>
      </c>
      <c r="O131" s="33">
        <f t="shared" si="4"/>
        <v>534254409</v>
      </c>
      <c r="P131" s="1" t="str">
        <f t="shared" si="3"/>
        <v>A-03-03-01-001Servicios Públicos - Grupos Territoriales</v>
      </c>
      <c r="Q131" s="2">
        <f>VLOOKUP(P131,'[39]Presupuesto 2021'!$BX$2:$BY$253,2,0)</f>
        <v>534254409</v>
      </c>
      <c r="R131" s="2">
        <f t="shared" si="5"/>
        <v>0</v>
      </c>
      <c r="S131" s="34"/>
    </row>
    <row r="132" spans="1:19" x14ac:dyDescent="0.25">
      <c r="A132" s="51"/>
      <c r="B132" s="38"/>
      <c r="C132" s="29" t="s">
        <v>183</v>
      </c>
      <c r="D132" s="30" t="s">
        <v>184</v>
      </c>
      <c r="E132" s="31">
        <v>0</v>
      </c>
      <c r="F132" s="32">
        <v>0</v>
      </c>
      <c r="G132" s="32">
        <v>0</v>
      </c>
      <c r="H132" s="32">
        <v>4000000</v>
      </c>
      <c r="I132" s="32">
        <v>0</v>
      </c>
      <c r="J132" s="32">
        <v>0</v>
      </c>
      <c r="K132" s="32">
        <v>0</v>
      </c>
      <c r="L132" s="32"/>
      <c r="M132" s="32"/>
      <c r="N132" s="32">
        <v>0</v>
      </c>
      <c r="O132" s="33">
        <f t="shared" si="4"/>
        <v>4000000</v>
      </c>
      <c r="P132" s="1" t="str">
        <f t="shared" si="3"/>
        <v>A-02-02-01-003-005Caja Menor - Productos de Protección</v>
      </c>
      <c r="Q132" s="2">
        <f>VLOOKUP(P132,'[39]Presupuesto 2021'!$BX$2:$BY$253,2,0)</f>
        <v>4000000</v>
      </c>
      <c r="R132" s="2">
        <f t="shared" si="5"/>
        <v>0</v>
      </c>
      <c r="S132" s="34"/>
    </row>
    <row r="133" spans="1:19" x14ac:dyDescent="0.25">
      <c r="A133" s="51"/>
      <c r="B133" s="38"/>
      <c r="C133" s="29" t="s">
        <v>183</v>
      </c>
      <c r="D133" s="30" t="s">
        <v>185</v>
      </c>
      <c r="E133" s="31">
        <v>6400000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32">
        <v>0</v>
      </c>
      <c r="L133" s="32"/>
      <c r="M133" s="32"/>
      <c r="N133" s="32">
        <v>0</v>
      </c>
      <c r="O133" s="33">
        <f t="shared" si="4"/>
        <v>6400000</v>
      </c>
      <c r="P133" s="1" t="str">
        <f t="shared" si="3"/>
        <v>A-02-02-01-003-005Adquisición de elementos requeridos para el funcionamiento - Recarga de Extintores</v>
      </c>
      <c r="Q133" s="2">
        <f>VLOOKUP(P133,'[39]Presupuesto 2021'!$BX$2:$BY$253,2,0)</f>
        <v>6400000</v>
      </c>
      <c r="R133" s="2">
        <f t="shared" si="5"/>
        <v>0</v>
      </c>
      <c r="S133" s="34"/>
    </row>
    <row r="134" spans="1:19" x14ac:dyDescent="0.25">
      <c r="A134" s="51"/>
      <c r="B134" s="38"/>
      <c r="C134" s="29" t="s">
        <v>186</v>
      </c>
      <c r="D134" s="30" t="s">
        <v>128</v>
      </c>
      <c r="E134" s="31">
        <v>8937768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32">
        <v>0</v>
      </c>
      <c r="L134" s="32"/>
      <c r="M134" s="32"/>
      <c r="N134" s="32">
        <v>1000000</v>
      </c>
      <c r="O134" s="33">
        <f t="shared" si="4"/>
        <v>9937768</v>
      </c>
      <c r="P134" s="1" t="str">
        <f t="shared" si="3"/>
        <v>A-02-02-02-006-007Contratación Servicio de vehículo</v>
      </c>
      <c r="Q134" s="2">
        <f>VLOOKUP(P134,'[39]Presupuesto 2021'!$BX$2:$BY$253,2,0)</f>
        <v>9937768</v>
      </c>
      <c r="R134" s="2">
        <f t="shared" si="5"/>
        <v>0</v>
      </c>
      <c r="S134" s="34"/>
    </row>
    <row r="135" spans="1:19" x14ac:dyDescent="0.25">
      <c r="A135" s="51"/>
      <c r="B135" s="38"/>
      <c r="C135" s="29" t="s">
        <v>187</v>
      </c>
      <c r="D135" s="30" t="s">
        <v>136</v>
      </c>
      <c r="E135" s="31">
        <v>18040908</v>
      </c>
      <c r="F135" s="32">
        <v>0</v>
      </c>
      <c r="G135" s="32">
        <v>0</v>
      </c>
      <c r="H135" s="32">
        <v>0</v>
      </c>
      <c r="I135" s="32">
        <v>13000000</v>
      </c>
      <c r="J135" s="32">
        <v>10000000</v>
      </c>
      <c r="K135" s="32">
        <v>0</v>
      </c>
      <c r="L135" s="32"/>
      <c r="M135" s="32"/>
      <c r="N135" s="32">
        <v>0</v>
      </c>
      <c r="O135" s="33">
        <f t="shared" si="4"/>
        <v>41040908</v>
      </c>
      <c r="P135" s="1" t="str">
        <f t="shared" si="3"/>
        <v>A-02-02-01-004-001Mantenimiento Parque Automotor - Repuestos</v>
      </c>
      <c r="Q135" s="2">
        <f>VLOOKUP(P135,'[39]Presupuesto 2021'!$BX$2:$BY$253,2,0)</f>
        <v>41040908</v>
      </c>
      <c r="R135" s="2">
        <f t="shared" si="5"/>
        <v>0</v>
      </c>
      <c r="S135" s="34"/>
    </row>
    <row r="136" spans="1:19" x14ac:dyDescent="0.25">
      <c r="A136" s="51"/>
      <c r="B136" s="38"/>
      <c r="C136" s="29" t="s">
        <v>117</v>
      </c>
      <c r="D136" s="30" t="s">
        <v>136</v>
      </c>
      <c r="E136" s="31">
        <v>18040908</v>
      </c>
      <c r="F136" s="32">
        <v>0</v>
      </c>
      <c r="G136" s="32">
        <v>0</v>
      </c>
      <c r="H136" s="32">
        <v>0</v>
      </c>
      <c r="I136" s="32">
        <v>13000000</v>
      </c>
      <c r="J136" s="32">
        <v>10000000</v>
      </c>
      <c r="K136" s="32">
        <v>0</v>
      </c>
      <c r="L136" s="32"/>
      <c r="M136" s="32"/>
      <c r="N136" s="32">
        <v>0</v>
      </c>
      <c r="O136" s="33">
        <f t="shared" si="4"/>
        <v>41040908</v>
      </c>
      <c r="P136" s="1" t="str">
        <f t="shared" si="3"/>
        <v>A-02-02-01-004-002Mantenimiento Parque Automotor - Repuestos</v>
      </c>
      <c r="Q136" s="2">
        <f>VLOOKUP(P136,'[39]Presupuesto 2021'!$BX$2:$BY$253,2,0)</f>
        <v>41040908</v>
      </c>
      <c r="R136" s="2">
        <f t="shared" si="5"/>
        <v>0</v>
      </c>
      <c r="S136" s="34"/>
    </row>
    <row r="137" spans="1:19" x14ac:dyDescent="0.25">
      <c r="A137" s="51"/>
      <c r="B137" s="38"/>
      <c r="C137" s="29" t="s">
        <v>188</v>
      </c>
      <c r="D137" s="30" t="s">
        <v>189</v>
      </c>
      <c r="E137" s="31">
        <v>59906231</v>
      </c>
      <c r="F137" s="32">
        <v>0</v>
      </c>
      <c r="G137" s="32">
        <v>0</v>
      </c>
      <c r="H137" s="32">
        <v>0</v>
      </c>
      <c r="I137" s="32">
        <v>-59906231</v>
      </c>
      <c r="J137" s="32">
        <v>0</v>
      </c>
      <c r="K137" s="32">
        <v>0</v>
      </c>
      <c r="L137" s="32"/>
      <c r="M137" s="32"/>
      <c r="N137" s="32">
        <v>0</v>
      </c>
      <c r="O137" s="33">
        <f t="shared" si="4"/>
        <v>0</v>
      </c>
      <c r="P137" s="1" t="str">
        <f t="shared" ref="P137:P191" si="6">C137&amp;D137</f>
        <v xml:space="preserve">A-02-01-01-004-009Adquisición de Vehículo convencional y blindado </v>
      </c>
      <c r="Q137" s="2">
        <f>VLOOKUP(P137,'[39]Presupuesto 2021'!$BX$2:$BY$253,2,0)</f>
        <v>0</v>
      </c>
      <c r="R137" s="2">
        <f t="shared" si="5"/>
        <v>0</v>
      </c>
      <c r="S137" s="34"/>
    </row>
    <row r="138" spans="1:19" x14ac:dyDescent="0.25">
      <c r="A138" s="51"/>
      <c r="B138" s="38"/>
      <c r="C138" s="29" t="s">
        <v>190</v>
      </c>
      <c r="D138" s="30" t="s">
        <v>191</v>
      </c>
      <c r="E138" s="31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32">
        <v>0</v>
      </c>
      <c r="L138" s="32"/>
      <c r="M138" s="32"/>
      <c r="N138" s="32">
        <v>0</v>
      </c>
      <c r="O138" s="33">
        <f t="shared" ref="O138:O191" si="7">SUM(E138:N138)</f>
        <v>0</v>
      </c>
      <c r="P138" s="1" t="str">
        <f t="shared" si="6"/>
        <v>A-02-01-01-004-007Equipos de comunicación</v>
      </c>
      <c r="Q138" s="2">
        <f>VLOOKUP(P138,'[39]Presupuesto 2021'!$BX$2:$BY$253,2,0)</f>
        <v>0</v>
      </c>
      <c r="R138" s="2">
        <f t="shared" si="5"/>
        <v>0</v>
      </c>
      <c r="S138" s="34"/>
    </row>
    <row r="139" spans="1:19" x14ac:dyDescent="0.25">
      <c r="A139" s="51"/>
      <c r="B139" s="38"/>
      <c r="C139" s="29" t="s">
        <v>192</v>
      </c>
      <c r="D139" s="30" t="s">
        <v>193</v>
      </c>
      <c r="E139" s="31">
        <v>1000000</v>
      </c>
      <c r="F139" s="32">
        <v>0</v>
      </c>
      <c r="G139" s="32">
        <v>0</v>
      </c>
      <c r="H139" s="32">
        <v>0</v>
      </c>
      <c r="I139" s="32">
        <v>0</v>
      </c>
      <c r="J139" s="32">
        <v>0</v>
      </c>
      <c r="K139" s="32">
        <v>0</v>
      </c>
      <c r="L139" s="32"/>
      <c r="M139" s="32"/>
      <c r="N139" s="32">
        <v>0</v>
      </c>
      <c r="O139" s="33">
        <f t="shared" si="7"/>
        <v>1000000</v>
      </c>
      <c r="P139" s="1" t="str">
        <f t="shared" si="6"/>
        <v>A-08-01-02-006Impuestos y Multas</v>
      </c>
      <c r="Q139" s="2">
        <f>VLOOKUP(P139,'[39]Presupuesto 2021'!$BX$2:$BY$253,2,0)</f>
        <v>1000000</v>
      </c>
      <c r="R139" s="2">
        <f t="shared" si="5"/>
        <v>0</v>
      </c>
      <c r="S139" s="34"/>
    </row>
    <row r="140" spans="1:19" x14ac:dyDescent="0.25">
      <c r="A140" s="51"/>
      <c r="B140" s="28" t="s">
        <v>194</v>
      </c>
      <c r="C140" s="29" t="s">
        <v>113</v>
      </c>
      <c r="D140" s="30" t="s">
        <v>195</v>
      </c>
      <c r="E140" s="31">
        <v>2500000</v>
      </c>
      <c r="F140" s="32">
        <v>0</v>
      </c>
      <c r="G140" s="32">
        <v>0</v>
      </c>
      <c r="H140" s="32">
        <v>0</v>
      </c>
      <c r="I140" s="32">
        <v>-2500000</v>
      </c>
      <c r="J140" s="32">
        <v>0</v>
      </c>
      <c r="K140" s="32">
        <v>0</v>
      </c>
      <c r="L140" s="32"/>
      <c r="M140" s="32"/>
      <c r="N140" s="32">
        <v>0</v>
      </c>
      <c r="O140" s="33">
        <f t="shared" si="7"/>
        <v>0</v>
      </c>
      <c r="P140" s="1" t="str">
        <f t="shared" si="6"/>
        <v>A-02-01-01-004-004Equipo de conservación documental</v>
      </c>
      <c r="Q140" s="2">
        <f>VLOOKUP(P140,'[39]Presupuesto 2021'!$BX$2:$BY$253,2,0)</f>
        <v>0</v>
      </c>
      <c r="R140" s="2">
        <f t="shared" ref="R140:R191" si="8">O140-Q140</f>
        <v>0</v>
      </c>
      <c r="S140" s="34"/>
    </row>
    <row r="141" spans="1:19" x14ac:dyDescent="0.25">
      <c r="A141" s="51"/>
      <c r="B141" s="38"/>
      <c r="C141" s="29" t="s">
        <v>22</v>
      </c>
      <c r="D141" s="30" t="s">
        <v>196</v>
      </c>
      <c r="E141" s="31">
        <v>0</v>
      </c>
      <c r="F141" s="32">
        <v>0</v>
      </c>
      <c r="G141" s="32">
        <v>51000000</v>
      </c>
      <c r="H141" s="32">
        <v>0</v>
      </c>
      <c r="I141" s="32">
        <v>0</v>
      </c>
      <c r="J141" s="32">
        <v>0</v>
      </c>
      <c r="K141" s="32">
        <v>0</v>
      </c>
      <c r="L141" s="32"/>
      <c r="M141" s="32"/>
      <c r="N141" s="32">
        <v>0</v>
      </c>
      <c r="O141" s="33">
        <f t="shared" si="7"/>
        <v>51000000</v>
      </c>
      <c r="P141" s="1" t="str">
        <f t="shared" si="6"/>
        <v xml:space="preserve">A-03-03-01-001Compra Insumos Gestión Documental </v>
      </c>
      <c r="Q141" s="2">
        <f>VLOOKUP(P141,'[39]Presupuesto 2021'!$BX$2:$BY$253,2,0)</f>
        <v>51000000</v>
      </c>
      <c r="R141" s="2">
        <f t="shared" si="8"/>
        <v>0</v>
      </c>
      <c r="S141" s="34"/>
    </row>
    <row r="142" spans="1:19" x14ac:dyDescent="0.25">
      <c r="A142" s="51"/>
      <c r="B142" s="38"/>
      <c r="C142" s="29" t="s">
        <v>22</v>
      </c>
      <c r="D142" s="30" t="s">
        <v>197</v>
      </c>
      <c r="E142" s="31">
        <v>204995920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32">
        <v>0</v>
      </c>
      <c r="L142" s="32"/>
      <c r="M142" s="32"/>
      <c r="N142" s="32">
        <v>-576708.23</v>
      </c>
      <c r="O142" s="33">
        <f t="shared" si="7"/>
        <v>204419211.77000001</v>
      </c>
      <c r="P142" s="1" t="str">
        <f t="shared" si="6"/>
        <v xml:space="preserve">A-03-03-01-001Contrato Alquiler bodega Archivo </v>
      </c>
      <c r="Q142" s="2">
        <f>VLOOKUP(P142,'[39]Presupuesto 2021'!$BX$2:$BY$253,2,0)</f>
        <v>204419211.77000001</v>
      </c>
      <c r="R142" s="2">
        <f t="shared" si="8"/>
        <v>0</v>
      </c>
      <c r="S142" s="34"/>
    </row>
    <row r="143" spans="1:19" x14ac:dyDescent="0.25">
      <c r="A143" s="51"/>
      <c r="B143" s="38"/>
      <c r="C143" s="29" t="s">
        <v>22</v>
      </c>
      <c r="D143" s="30" t="s">
        <v>198</v>
      </c>
      <c r="E143" s="31">
        <v>107095435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32">
        <v>0</v>
      </c>
      <c r="L143" s="32"/>
      <c r="M143" s="32"/>
      <c r="N143" s="32">
        <v>0</v>
      </c>
      <c r="O143" s="33">
        <f t="shared" si="7"/>
        <v>107095435</v>
      </c>
      <c r="P143" s="1" t="str">
        <f t="shared" si="6"/>
        <v>A-03-03-01-001Servicios Postales de Correspondencia</v>
      </c>
      <c r="Q143" s="2">
        <f>VLOOKUP(P143,'[39]Presupuesto 2021'!$BX$2:$BY$253,2,0)</f>
        <v>107095435</v>
      </c>
      <c r="R143" s="2">
        <f t="shared" si="8"/>
        <v>0</v>
      </c>
      <c r="S143" s="34"/>
    </row>
    <row r="144" spans="1:19" x14ac:dyDescent="0.25">
      <c r="A144" s="51"/>
      <c r="B144" s="38"/>
      <c r="C144" s="29" t="s">
        <v>199</v>
      </c>
      <c r="D144" s="30" t="s">
        <v>195</v>
      </c>
      <c r="E144" s="31">
        <v>2500000</v>
      </c>
      <c r="F144" s="32">
        <v>0</v>
      </c>
      <c r="G144" s="32">
        <v>0</v>
      </c>
      <c r="H144" s="32">
        <v>0</v>
      </c>
      <c r="I144" s="32">
        <v>2500000</v>
      </c>
      <c r="J144" s="32">
        <v>0</v>
      </c>
      <c r="K144" s="32">
        <v>0</v>
      </c>
      <c r="L144" s="32"/>
      <c r="M144" s="32"/>
      <c r="N144" s="32">
        <v>0</v>
      </c>
      <c r="O144" s="33">
        <f t="shared" si="7"/>
        <v>5000000</v>
      </c>
      <c r="P144" s="1" t="str">
        <f t="shared" si="6"/>
        <v>A-02-01-01-004-008Equipo de conservación documental</v>
      </c>
      <c r="Q144" s="2">
        <f>VLOOKUP(P144,'[39]Presupuesto 2021'!$BX$2:$BY$253,2,0)</f>
        <v>5000000</v>
      </c>
      <c r="R144" s="2">
        <f t="shared" si="8"/>
        <v>0</v>
      </c>
      <c r="S144" s="34"/>
    </row>
    <row r="145" spans="1:19" x14ac:dyDescent="0.25">
      <c r="A145" s="27" t="s">
        <v>200</v>
      </c>
      <c r="B145" s="28" t="s">
        <v>201</v>
      </c>
      <c r="C145" s="29" t="s">
        <v>119</v>
      </c>
      <c r="D145" s="30" t="s">
        <v>202</v>
      </c>
      <c r="E145" s="31">
        <v>1570122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32">
        <v>0</v>
      </c>
      <c r="L145" s="32"/>
      <c r="M145" s="32"/>
      <c r="N145" s="32">
        <v>0</v>
      </c>
      <c r="O145" s="33">
        <f t="shared" si="7"/>
        <v>1570122</v>
      </c>
      <c r="P145" s="1" t="str">
        <f t="shared" si="6"/>
        <v>A-02-01-01-004-003Adquisicion de EPP, elementos ergonómicos de emergencia y otros elementos de SST</v>
      </c>
      <c r="Q145" s="2">
        <f>VLOOKUP(P145,'[39]Presupuesto 2021'!$BX$2:$BY$253,2,0)</f>
        <v>1570122</v>
      </c>
      <c r="R145" s="2">
        <f t="shared" si="8"/>
        <v>0</v>
      </c>
      <c r="S145" s="34"/>
    </row>
    <row r="146" spans="1:19" x14ac:dyDescent="0.25">
      <c r="A146" s="51"/>
      <c r="B146" s="38"/>
      <c r="C146" s="29" t="s">
        <v>122</v>
      </c>
      <c r="D146" s="30" t="s">
        <v>202</v>
      </c>
      <c r="E146" s="31">
        <v>3750642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32">
        <v>0</v>
      </c>
      <c r="L146" s="32"/>
      <c r="M146" s="32"/>
      <c r="N146" s="32">
        <v>0</v>
      </c>
      <c r="O146" s="33">
        <f t="shared" si="7"/>
        <v>3750642</v>
      </c>
      <c r="P146" s="1" t="str">
        <f t="shared" si="6"/>
        <v>A-02-02-01-002-007Adquisicion de EPP, elementos ergonómicos de emergencia y otros elementos de SST</v>
      </c>
      <c r="Q146" s="2">
        <f>VLOOKUP(P146,'[39]Presupuesto 2021'!$BX$2:$BY$253,2,0)</f>
        <v>3750642</v>
      </c>
      <c r="R146" s="2">
        <f t="shared" si="8"/>
        <v>0</v>
      </c>
      <c r="S146" s="34"/>
    </row>
    <row r="147" spans="1:19" x14ac:dyDescent="0.25">
      <c r="A147" s="51"/>
      <c r="B147" s="38"/>
      <c r="C147" s="29" t="s">
        <v>122</v>
      </c>
      <c r="D147" s="30" t="s">
        <v>203</v>
      </c>
      <c r="E147" s="31">
        <v>84532500</v>
      </c>
      <c r="F147" s="32">
        <v>0</v>
      </c>
      <c r="G147" s="32">
        <v>0</v>
      </c>
      <c r="H147" s="32">
        <v>35467500</v>
      </c>
      <c r="I147" s="32">
        <v>-94232565</v>
      </c>
      <c r="J147" s="32">
        <v>-6068969</v>
      </c>
      <c r="K147" s="32">
        <v>0</v>
      </c>
      <c r="L147" s="32"/>
      <c r="M147" s="32"/>
      <c r="N147" s="32">
        <v>0</v>
      </c>
      <c r="O147" s="33">
        <f t="shared" si="7"/>
        <v>19698466</v>
      </c>
      <c r="P147" s="1" t="str">
        <f t="shared" si="6"/>
        <v>A-02-02-01-002-007Adquisición de Elementos de Bioseguridad</v>
      </c>
      <c r="Q147" s="2">
        <f>VLOOKUP(P147,'[39]Presupuesto 2021'!$BX$2:$BY$253,2,0)</f>
        <v>19698466</v>
      </c>
      <c r="R147" s="2">
        <f t="shared" si="8"/>
        <v>0</v>
      </c>
      <c r="S147" s="34"/>
    </row>
    <row r="148" spans="1:19" x14ac:dyDescent="0.25">
      <c r="A148" s="51"/>
      <c r="B148" s="38"/>
      <c r="C148" s="29" t="s">
        <v>204</v>
      </c>
      <c r="D148" s="30" t="s">
        <v>202</v>
      </c>
      <c r="E148" s="31">
        <v>12515609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32">
        <v>0</v>
      </c>
      <c r="L148" s="32"/>
      <c r="M148" s="32"/>
      <c r="N148" s="32">
        <v>0</v>
      </c>
      <c r="O148" s="33">
        <f t="shared" si="7"/>
        <v>12515609</v>
      </c>
      <c r="P148" s="1" t="str">
        <f t="shared" si="6"/>
        <v>A-02-02-01-002-008Adquisicion de EPP, elementos ergonómicos de emergencia y otros elementos de SST</v>
      </c>
      <c r="Q148" s="2">
        <f>VLOOKUP(P148,'[39]Presupuesto 2021'!$BX$2:$BY$253,2,0)</f>
        <v>12515609</v>
      </c>
      <c r="R148" s="2">
        <f t="shared" si="8"/>
        <v>0</v>
      </c>
      <c r="S148" s="34"/>
    </row>
    <row r="149" spans="1:19" x14ac:dyDescent="0.25">
      <c r="A149" s="51"/>
      <c r="B149" s="38"/>
      <c r="C149" s="29" t="s">
        <v>204</v>
      </c>
      <c r="D149" s="30" t="s">
        <v>205</v>
      </c>
      <c r="E149" s="31">
        <v>2600000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32">
        <v>0</v>
      </c>
      <c r="L149" s="32"/>
      <c r="M149" s="32"/>
      <c r="N149" s="32">
        <v>-1462666</v>
      </c>
      <c r="O149" s="33">
        <f t="shared" si="7"/>
        <v>1137334</v>
      </c>
      <c r="P149" s="1" t="str">
        <f t="shared" si="6"/>
        <v>A-02-02-01-002-008Dotación de personal</v>
      </c>
      <c r="Q149" s="2">
        <f>VLOOKUP(P149,'[39]Presupuesto 2021'!$BX$2:$BY$253,2,0)</f>
        <v>1137334</v>
      </c>
      <c r="R149" s="2">
        <f t="shared" si="8"/>
        <v>0</v>
      </c>
      <c r="S149" s="34"/>
    </row>
    <row r="150" spans="1:19" ht="13.5" customHeight="1" x14ac:dyDescent="0.25">
      <c r="A150" s="51"/>
      <c r="B150" s="38"/>
      <c r="C150" s="29" t="s">
        <v>130</v>
      </c>
      <c r="D150" s="30" t="s">
        <v>202</v>
      </c>
      <c r="E150" s="31">
        <v>458827</v>
      </c>
      <c r="F150" s="32">
        <v>0</v>
      </c>
      <c r="G150" s="32">
        <v>0</v>
      </c>
      <c r="H150" s="32">
        <v>0</v>
      </c>
      <c r="I150" s="32">
        <v>96142203</v>
      </c>
      <c r="J150" s="32">
        <v>0</v>
      </c>
      <c r="K150" s="32">
        <v>0</v>
      </c>
      <c r="L150" s="32"/>
      <c r="M150" s="32"/>
      <c r="N150" s="32">
        <v>-27000000</v>
      </c>
      <c r="O150" s="33">
        <f t="shared" si="7"/>
        <v>69601030</v>
      </c>
      <c r="P150" s="1" t="str">
        <f t="shared" si="6"/>
        <v>A-02-02-01-003-006Adquisicion de EPP, elementos ergonómicos de emergencia y otros elementos de SST</v>
      </c>
      <c r="Q150" s="2">
        <f>VLOOKUP(P150,'[39]Presupuesto 2021'!$BX$2:$BY$253,2,0)</f>
        <v>69601030</v>
      </c>
      <c r="R150" s="2">
        <f t="shared" si="8"/>
        <v>0</v>
      </c>
      <c r="S150" s="34"/>
    </row>
    <row r="151" spans="1:19" x14ac:dyDescent="0.25">
      <c r="A151" s="51"/>
      <c r="B151" s="38"/>
      <c r="C151" s="29" t="s">
        <v>146</v>
      </c>
      <c r="D151" s="30" t="s">
        <v>206</v>
      </c>
      <c r="E151" s="31">
        <v>76059240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32">
        <v>0</v>
      </c>
      <c r="L151" s="32"/>
      <c r="M151" s="32"/>
      <c r="N151" s="32">
        <v>0</v>
      </c>
      <c r="O151" s="33">
        <f t="shared" si="7"/>
        <v>76059240</v>
      </c>
      <c r="P151" s="1" t="str">
        <f t="shared" si="6"/>
        <v>A-02-02-02-006-004Adquisición de tiquetes al Exterior</v>
      </c>
      <c r="Q151" s="2">
        <f>VLOOKUP(P151,'[39]Presupuesto 2021'!$BX$2:$BY$253,2,0)</f>
        <v>76059240</v>
      </c>
      <c r="R151" s="2">
        <f t="shared" si="8"/>
        <v>0</v>
      </c>
      <c r="S151" s="34"/>
    </row>
    <row r="152" spans="1:19" x14ac:dyDescent="0.25">
      <c r="A152" s="51"/>
      <c r="B152" s="38"/>
      <c r="C152" s="29" t="s">
        <v>146</v>
      </c>
      <c r="D152" s="30" t="s">
        <v>207</v>
      </c>
      <c r="E152" s="31">
        <v>630413244</v>
      </c>
      <c r="F152" s="32">
        <v>0</v>
      </c>
      <c r="G152" s="32">
        <v>0</v>
      </c>
      <c r="H152" s="32">
        <v>0</v>
      </c>
      <c r="I152" s="32">
        <v>0</v>
      </c>
      <c r="J152" s="32">
        <v>0</v>
      </c>
      <c r="K152" s="32">
        <v>0</v>
      </c>
      <c r="L152" s="32"/>
      <c r="M152" s="32"/>
      <c r="N152" s="32">
        <v>19952312</v>
      </c>
      <c r="O152" s="33">
        <f t="shared" si="7"/>
        <v>650365556</v>
      </c>
      <c r="P152" s="1" t="str">
        <f t="shared" si="6"/>
        <v>A-02-02-02-006-004Adquisición de tiquetes al Interior</v>
      </c>
      <c r="Q152" s="2">
        <f>VLOOKUP(P152,'[39]Presupuesto 2021'!$BX$2:$BY$253,2,0)</f>
        <v>650365556</v>
      </c>
      <c r="R152" s="2">
        <f t="shared" si="8"/>
        <v>0</v>
      </c>
      <c r="S152" s="34"/>
    </row>
    <row r="153" spans="1:19" x14ac:dyDescent="0.25">
      <c r="A153" s="51"/>
      <c r="B153" s="38"/>
      <c r="C153" s="29" t="s">
        <v>146</v>
      </c>
      <c r="D153" s="30" t="s">
        <v>208</v>
      </c>
      <c r="E153" s="31">
        <v>155952312</v>
      </c>
      <c r="F153" s="32">
        <v>0</v>
      </c>
      <c r="G153" s="32">
        <v>0</v>
      </c>
      <c r="H153" s="32">
        <v>0</v>
      </c>
      <c r="I153" s="32">
        <v>0</v>
      </c>
      <c r="J153" s="32">
        <v>-15000000</v>
      </c>
      <c r="K153" s="32">
        <v>0</v>
      </c>
      <c r="L153" s="32"/>
      <c r="M153" s="32"/>
      <c r="N153" s="32">
        <v>-19952312</v>
      </c>
      <c r="O153" s="33">
        <f t="shared" si="7"/>
        <v>121000000</v>
      </c>
      <c r="P153" s="1" t="str">
        <f t="shared" si="6"/>
        <v>A-02-02-02-006-004Comisiones y Gastos de Viaje Interior</v>
      </c>
      <c r="Q153" s="2">
        <f>VLOOKUP(P153,'[39]Presupuesto 2021'!$BX$2:$BY$253,2,0)</f>
        <v>121000000</v>
      </c>
      <c r="R153" s="2">
        <f t="shared" si="8"/>
        <v>0</v>
      </c>
      <c r="S153" s="34"/>
    </row>
    <row r="154" spans="1:19" x14ac:dyDescent="0.25">
      <c r="A154" s="51"/>
      <c r="B154" s="38"/>
      <c r="C154" s="29" t="s">
        <v>114</v>
      </c>
      <c r="D154" s="30" t="s">
        <v>209</v>
      </c>
      <c r="E154" s="31">
        <v>97666160</v>
      </c>
      <c r="F154" s="32">
        <v>0</v>
      </c>
      <c r="G154" s="32">
        <v>0</v>
      </c>
      <c r="H154" s="32">
        <v>0</v>
      </c>
      <c r="I154" s="32">
        <v>-16496094</v>
      </c>
      <c r="J154" s="32">
        <v>-100043</v>
      </c>
      <c r="K154" s="32">
        <v>0</v>
      </c>
      <c r="L154" s="32"/>
      <c r="M154" s="32"/>
      <c r="N154" s="32">
        <v>-100043</v>
      </c>
      <c r="O154" s="33">
        <f t="shared" si="7"/>
        <v>80969980</v>
      </c>
      <c r="P154" s="1" t="str">
        <f t="shared" si="6"/>
        <v>A-02-02-02-008-003Soporte Software Gestión Talento Humano</v>
      </c>
      <c r="Q154" s="2">
        <f>VLOOKUP(P154,'[39]Presupuesto 2021'!$BX$2:$BY$253,2,0)</f>
        <v>80969980</v>
      </c>
      <c r="R154" s="2">
        <f t="shared" si="8"/>
        <v>0</v>
      </c>
      <c r="S154" s="34"/>
    </row>
    <row r="155" spans="1:19" ht="30" x14ac:dyDescent="0.25">
      <c r="A155" s="51"/>
      <c r="B155" s="38"/>
      <c r="C155" s="29" t="s">
        <v>114</v>
      </c>
      <c r="D155" s="30" t="s">
        <v>210</v>
      </c>
      <c r="E155" s="31">
        <v>124950000</v>
      </c>
      <c r="F155" s="32">
        <v>0</v>
      </c>
      <c r="G155" s="32">
        <v>0</v>
      </c>
      <c r="H155" s="32">
        <v>0</v>
      </c>
      <c r="I155" s="32">
        <v>0</v>
      </c>
      <c r="J155" s="32">
        <v>-7050750</v>
      </c>
      <c r="K155" s="32">
        <v>0</v>
      </c>
      <c r="L155" s="32"/>
      <c r="M155" s="32"/>
      <c r="N155" s="32">
        <v>0</v>
      </c>
      <c r="O155" s="33">
        <f t="shared" si="7"/>
        <v>117899250</v>
      </c>
      <c r="P155" s="1" t="str">
        <f t="shared" si="6"/>
        <v>A-02-02-02-008-003Actividades de Bienestar enfocada al Clima, cultura y gestión del cambio, alineación organizacional</v>
      </c>
      <c r="Q155" s="2">
        <f>VLOOKUP(P155,'[39]Presupuesto 2021'!$BX$2:$BY$253,2,0)</f>
        <v>117899250</v>
      </c>
      <c r="R155" s="2">
        <f t="shared" si="8"/>
        <v>0</v>
      </c>
      <c r="S155" s="34"/>
    </row>
    <row r="156" spans="1:19" x14ac:dyDescent="0.25">
      <c r="A156" s="51"/>
      <c r="B156" s="38"/>
      <c r="C156" s="29" t="s">
        <v>114</v>
      </c>
      <c r="D156" s="30" t="s">
        <v>211</v>
      </c>
      <c r="E156" s="31">
        <v>0</v>
      </c>
      <c r="F156" s="32">
        <v>0</v>
      </c>
      <c r="G156" s="32">
        <v>0</v>
      </c>
      <c r="H156" s="32">
        <v>0</v>
      </c>
      <c r="I156" s="32">
        <v>0</v>
      </c>
      <c r="J156" s="32">
        <v>0</v>
      </c>
      <c r="K156" s="32">
        <v>0</v>
      </c>
      <c r="L156" s="32"/>
      <c r="M156" s="32"/>
      <c r="N156" s="32">
        <v>0</v>
      </c>
      <c r="O156" s="33">
        <f t="shared" si="7"/>
        <v>0</v>
      </c>
      <c r="P156" s="1" t="str">
        <f t="shared" si="6"/>
        <v>A-02-02-02-008-003Aplicación y análisis de la Batería de Riesgos Psicosociales</v>
      </c>
      <c r="Q156" s="2">
        <f>VLOOKUP(P156,'[39]Presupuesto 2021'!$BX$2:$BY$253,2,0)</f>
        <v>0</v>
      </c>
      <c r="R156" s="2">
        <f t="shared" si="8"/>
        <v>0</v>
      </c>
      <c r="S156" s="34"/>
    </row>
    <row r="157" spans="1:19" x14ac:dyDescent="0.25">
      <c r="A157" s="51"/>
      <c r="B157" s="38"/>
      <c r="C157" s="29" t="s">
        <v>114</v>
      </c>
      <c r="D157" s="30" t="s">
        <v>212</v>
      </c>
      <c r="E157" s="31">
        <v>0</v>
      </c>
      <c r="F157" s="32">
        <v>0</v>
      </c>
      <c r="G157" s="32">
        <v>0</v>
      </c>
      <c r="H157" s="32">
        <v>0</v>
      </c>
      <c r="I157" s="32">
        <v>16496094</v>
      </c>
      <c r="J157" s="32">
        <v>-16496094</v>
      </c>
      <c r="K157" s="32">
        <v>0</v>
      </c>
      <c r="L157" s="32"/>
      <c r="M157" s="32"/>
      <c r="N157" s="32">
        <v>0</v>
      </c>
      <c r="O157" s="33">
        <f t="shared" si="7"/>
        <v>0</v>
      </c>
      <c r="P157" s="1" t="str">
        <f t="shared" si="6"/>
        <v>A-02-02-02-008-003Pruebas psicotécnicas</v>
      </c>
      <c r="Q157" s="2">
        <f>VLOOKUP(P157,'[39]Presupuesto 2021'!$BX$2:$BY$253,2,0)</f>
        <v>0</v>
      </c>
      <c r="R157" s="2">
        <f t="shared" si="8"/>
        <v>0</v>
      </c>
      <c r="S157" s="34"/>
    </row>
    <row r="158" spans="1:19" ht="30" x14ac:dyDescent="0.25">
      <c r="A158" s="51"/>
      <c r="B158" s="38"/>
      <c r="C158" s="29" t="s">
        <v>114</v>
      </c>
      <c r="D158" s="30" t="s">
        <v>213</v>
      </c>
      <c r="E158" s="31">
        <v>60000000</v>
      </c>
      <c r="F158" s="32">
        <v>0</v>
      </c>
      <c r="G158" s="32">
        <v>0</v>
      </c>
      <c r="H158" s="32">
        <v>-60000000</v>
      </c>
      <c r="I158" s="32">
        <v>0</v>
      </c>
      <c r="J158" s="32">
        <v>0</v>
      </c>
      <c r="K158" s="32">
        <v>0</v>
      </c>
      <c r="L158" s="32"/>
      <c r="M158" s="32"/>
      <c r="N158" s="32">
        <v>0</v>
      </c>
      <c r="O158" s="33">
        <f t="shared" si="7"/>
        <v>0</v>
      </c>
      <c r="P158" s="1" t="str">
        <f t="shared" si="6"/>
        <v>A-02-02-02-008-003Realizar un proceso de pre auditoria y auditoría de certificación al subsistema de Gestión Seguridad y Salud en el Trabajo, bajo la Norma ISO 45001:2018</v>
      </c>
      <c r="Q158" s="2">
        <f>VLOOKUP(P158,'[39]Presupuesto 2021'!$BX$2:$BY$253,2,0)</f>
        <v>0</v>
      </c>
      <c r="R158" s="2">
        <f t="shared" si="8"/>
        <v>0</v>
      </c>
      <c r="S158" s="34"/>
    </row>
    <row r="159" spans="1:19" x14ac:dyDescent="0.25">
      <c r="A159" s="51"/>
      <c r="B159" s="38"/>
      <c r="C159" s="29" t="s">
        <v>114</v>
      </c>
      <c r="D159" s="30" t="s">
        <v>214</v>
      </c>
      <c r="E159" s="31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32">
        <v>0</v>
      </c>
      <c r="L159" s="32"/>
      <c r="M159" s="32"/>
      <c r="N159" s="32">
        <v>0</v>
      </c>
      <c r="O159" s="33">
        <f t="shared" si="7"/>
        <v>0</v>
      </c>
      <c r="P159" s="1" t="str">
        <f t="shared" si="6"/>
        <v>A-02-02-02-008-003Certificación del SGSST bajo la Norma ISO 45001</v>
      </c>
      <c r="Q159" s="2">
        <f>VLOOKUP(P159,'[39]Presupuesto 2021'!$BX$2:$BY$253,2,0)</f>
        <v>0</v>
      </c>
      <c r="R159" s="2">
        <f t="shared" si="8"/>
        <v>0</v>
      </c>
      <c r="S159" s="34"/>
    </row>
    <row r="160" spans="1:19" x14ac:dyDescent="0.25">
      <c r="A160" s="51"/>
      <c r="B160" s="38"/>
      <c r="C160" s="29" t="s">
        <v>46</v>
      </c>
      <c r="D160" s="30" t="s">
        <v>215</v>
      </c>
      <c r="E160" s="31">
        <v>150000000</v>
      </c>
      <c r="F160" s="32">
        <v>0</v>
      </c>
      <c r="G160" s="32">
        <v>0</v>
      </c>
      <c r="H160" s="32">
        <v>0</v>
      </c>
      <c r="I160" s="32">
        <v>0</v>
      </c>
      <c r="J160" s="32">
        <v>-150000000</v>
      </c>
      <c r="K160" s="32">
        <v>0</v>
      </c>
      <c r="L160" s="32"/>
      <c r="M160" s="32"/>
      <c r="N160" s="32">
        <v>0</v>
      </c>
      <c r="O160" s="33">
        <f t="shared" si="7"/>
        <v>0</v>
      </c>
      <c r="P160" s="1" t="str">
        <f t="shared" si="6"/>
        <v>A-02-02-02-008-004Implementación Teletrabajo</v>
      </c>
      <c r="Q160" s="2">
        <f>VLOOKUP(P160,'[39]Presupuesto 2021'!$BX$2:$BY$253,2,0)</f>
        <v>0</v>
      </c>
      <c r="R160" s="2">
        <f t="shared" si="8"/>
        <v>0</v>
      </c>
      <c r="S160" s="34"/>
    </row>
    <row r="161" spans="1:19" x14ac:dyDescent="0.25">
      <c r="A161" s="51"/>
      <c r="B161" s="38"/>
      <c r="C161" s="29" t="s">
        <v>46</v>
      </c>
      <c r="D161" s="30" t="s">
        <v>212</v>
      </c>
      <c r="E161" s="31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16496094</v>
      </c>
      <c r="K161" s="32">
        <v>0</v>
      </c>
      <c r="L161" s="32"/>
      <c r="M161" s="32"/>
      <c r="N161" s="32">
        <v>0</v>
      </c>
      <c r="O161" s="33">
        <f t="shared" si="7"/>
        <v>16496094</v>
      </c>
      <c r="P161" s="1" t="str">
        <f t="shared" si="6"/>
        <v>A-02-02-02-008-004Pruebas psicotécnicas</v>
      </c>
      <c r="Q161" s="2">
        <f>VLOOKUP(P161,'[39]Presupuesto 2021'!$BX$2:$BY$253,2,0)</f>
        <v>16496094</v>
      </c>
      <c r="R161" s="2">
        <f t="shared" si="8"/>
        <v>0</v>
      </c>
      <c r="S161" s="34"/>
    </row>
    <row r="162" spans="1:19" x14ac:dyDescent="0.25">
      <c r="A162" s="51"/>
      <c r="B162" s="38"/>
      <c r="C162" s="29" t="s">
        <v>37</v>
      </c>
      <c r="D162" s="30" t="s">
        <v>216</v>
      </c>
      <c r="E162" s="31">
        <v>21085159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32">
        <v>0</v>
      </c>
      <c r="L162" s="32"/>
      <c r="M162" s="32"/>
      <c r="N162" s="32">
        <v>0</v>
      </c>
      <c r="O162" s="33">
        <f t="shared" si="7"/>
        <v>21085159</v>
      </c>
      <c r="P162" s="1" t="str">
        <f t="shared" si="6"/>
        <v>A-02-02-02-008-005Uso de lista de elegibles para proveer vacantes</v>
      </c>
      <c r="Q162" s="2">
        <f>VLOOKUP(P162,'[39]Presupuesto 2021'!$BX$2:$BY$253,2,0)</f>
        <v>21085159</v>
      </c>
      <c r="R162" s="2">
        <f t="shared" si="8"/>
        <v>0</v>
      </c>
      <c r="S162" s="34"/>
    </row>
    <row r="163" spans="1:19" x14ac:dyDescent="0.25">
      <c r="A163" s="51"/>
      <c r="B163" s="38"/>
      <c r="C163" s="29" t="s">
        <v>217</v>
      </c>
      <c r="D163" s="30" t="s">
        <v>218</v>
      </c>
      <c r="E163" s="31">
        <v>205109050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32">
        <v>0</v>
      </c>
      <c r="L163" s="32"/>
      <c r="M163" s="32"/>
      <c r="N163" s="32">
        <v>0</v>
      </c>
      <c r="O163" s="33">
        <f t="shared" si="7"/>
        <v>205109050</v>
      </c>
      <c r="P163" s="1" t="str">
        <f t="shared" si="6"/>
        <v>A-02-02-02-009-002Capacitación Cursos y Seminarios</v>
      </c>
      <c r="Q163" s="2">
        <f>VLOOKUP(P163,'[39]Presupuesto 2021'!$BX$2:$BY$253,2,0)</f>
        <v>205109050</v>
      </c>
      <c r="R163" s="2">
        <f t="shared" si="8"/>
        <v>0</v>
      </c>
      <c r="S163" s="34"/>
    </row>
    <row r="164" spans="1:19" ht="19.5" customHeight="1" x14ac:dyDescent="0.25">
      <c r="A164" s="51"/>
      <c r="B164" s="38"/>
      <c r="C164" s="29" t="s">
        <v>217</v>
      </c>
      <c r="D164" s="30" t="s">
        <v>219</v>
      </c>
      <c r="E164" s="31">
        <v>100000000</v>
      </c>
      <c r="F164" s="32">
        <v>0</v>
      </c>
      <c r="G164" s="32">
        <v>0</v>
      </c>
      <c r="H164" s="32">
        <v>0</v>
      </c>
      <c r="I164" s="32">
        <v>0</v>
      </c>
      <c r="J164" s="32">
        <v>-50000000</v>
      </c>
      <c r="K164" s="32">
        <v>0</v>
      </c>
      <c r="L164" s="32"/>
      <c r="M164" s="32"/>
      <c r="N164" s="32">
        <v>0</v>
      </c>
      <c r="O164" s="33">
        <f t="shared" si="7"/>
        <v>50000000</v>
      </c>
      <c r="P164" s="1" t="str">
        <f t="shared" si="6"/>
        <v>A-02-02-02-009-002Incentivos Educación formal</v>
      </c>
      <c r="Q164" s="2">
        <f>VLOOKUP(P164,'[39]Presupuesto 2021'!$BX$2:$BY$253,2,0)</f>
        <v>50000000</v>
      </c>
      <c r="R164" s="2">
        <f t="shared" si="8"/>
        <v>0</v>
      </c>
      <c r="S164" s="34"/>
    </row>
    <row r="165" spans="1:19" ht="30" x14ac:dyDescent="0.25">
      <c r="A165" s="51"/>
      <c r="B165" s="38"/>
      <c r="C165" s="29" t="s">
        <v>167</v>
      </c>
      <c r="D165" s="30" t="s">
        <v>220</v>
      </c>
      <c r="E165" s="31">
        <v>109339792</v>
      </c>
      <c r="F165" s="32">
        <v>0</v>
      </c>
      <c r="G165" s="32">
        <v>0</v>
      </c>
      <c r="H165" s="32">
        <v>0</v>
      </c>
      <c r="I165" s="32">
        <v>18539687</v>
      </c>
      <c r="J165" s="32">
        <v>-947360</v>
      </c>
      <c r="K165" s="32">
        <v>0</v>
      </c>
      <c r="L165" s="32"/>
      <c r="M165" s="32"/>
      <c r="N165" s="32">
        <v>0</v>
      </c>
      <c r="O165" s="33">
        <f t="shared" si="7"/>
        <v>126932119</v>
      </c>
      <c r="P165" s="1" t="str">
        <f t="shared" si="6"/>
        <v>A-02-02-02-009-003Exámenes Médicos Ocupacionales, actividades semana de la salud y vacunación ( exámenes ingreso y retiro concurso)</v>
      </c>
      <c r="Q165" s="2">
        <f>VLOOKUP(P165,'[39]Presupuesto 2021'!$BX$2:$BY$253,2,0)</f>
        <v>126932119</v>
      </c>
      <c r="R165" s="2">
        <f t="shared" si="8"/>
        <v>0</v>
      </c>
      <c r="S165" s="34"/>
    </row>
    <row r="166" spans="1:19" x14ac:dyDescent="0.25">
      <c r="A166" s="51"/>
      <c r="B166" s="38"/>
      <c r="C166" s="29" t="s">
        <v>221</v>
      </c>
      <c r="D166" s="30" t="s">
        <v>222</v>
      </c>
      <c r="E166" s="31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32">
        <v>0</v>
      </c>
      <c r="L166" s="32"/>
      <c r="M166" s="32"/>
      <c r="N166" s="32">
        <v>0</v>
      </c>
      <c r="O166" s="33">
        <f t="shared" si="7"/>
        <v>0</v>
      </c>
      <c r="P166" s="1" t="str">
        <f t="shared" si="6"/>
        <v>A-02-02-02-009-006Actividad de Bienestar Social - Salud y educación Física</v>
      </c>
      <c r="Q166" s="2">
        <f>VLOOKUP(P166,'[39]Presupuesto 2021'!$BX$2:$BY$253,2,0)</f>
        <v>0</v>
      </c>
      <c r="R166" s="2">
        <f t="shared" si="8"/>
        <v>0</v>
      </c>
      <c r="S166" s="34"/>
    </row>
    <row r="167" spans="1:19" ht="30" x14ac:dyDescent="0.25">
      <c r="A167" s="51"/>
      <c r="B167" s="38"/>
      <c r="C167" s="29" t="s">
        <v>221</v>
      </c>
      <c r="D167" s="30" t="s">
        <v>223</v>
      </c>
      <c r="E167" s="31">
        <v>191742045</v>
      </c>
      <c r="F167" s="32">
        <v>0</v>
      </c>
      <c r="G167" s="32">
        <v>0</v>
      </c>
      <c r="H167" s="32">
        <v>0</v>
      </c>
      <c r="I167" s="32">
        <v>-67693526</v>
      </c>
      <c r="J167" s="32">
        <v>0</v>
      </c>
      <c r="K167" s="32">
        <v>0</v>
      </c>
      <c r="L167" s="32"/>
      <c r="M167" s="32"/>
      <c r="N167" s="32">
        <v>27000000</v>
      </c>
      <c r="O167" s="33">
        <f t="shared" si="7"/>
        <v>151048519</v>
      </c>
      <c r="P167" s="1" t="str">
        <f t="shared" si="6"/>
        <v>A-02-02-02-009-006Organización y logistica de las actividades a realizar por concepto de selección, salud ocupacional, bienestar y capacitación.</v>
      </c>
      <c r="Q167" s="2">
        <f>VLOOKUP(P167,'[39]Presupuesto 2021'!$BX$2:$BY$253,2,0)</f>
        <v>151048519</v>
      </c>
      <c r="R167" s="2">
        <f t="shared" si="8"/>
        <v>0</v>
      </c>
      <c r="S167" s="34"/>
    </row>
    <row r="168" spans="1:19" ht="16.5" customHeight="1" x14ac:dyDescent="0.25">
      <c r="A168" s="51"/>
      <c r="B168" s="38"/>
      <c r="C168" s="29" t="s">
        <v>173</v>
      </c>
      <c r="D168" s="30" t="s">
        <v>224</v>
      </c>
      <c r="E168" s="31">
        <v>63482000</v>
      </c>
      <c r="F168" s="32">
        <v>0</v>
      </c>
      <c r="G168" s="32">
        <v>0</v>
      </c>
      <c r="H168" s="32">
        <v>0</v>
      </c>
      <c r="I168" s="32">
        <v>0</v>
      </c>
      <c r="J168" s="32">
        <v>-30000000</v>
      </c>
      <c r="K168" s="32">
        <v>0</v>
      </c>
      <c r="L168" s="32"/>
      <c r="M168" s="32"/>
      <c r="N168" s="32">
        <v>0</v>
      </c>
      <c r="O168" s="33">
        <f t="shared" si="7"/>
        <v>33482000</v>
      </c>
      <c r="P168" s="1" t="str">
        <f t="shared" si="6"/>
        <v>A-02-02-02-010Comisiones y Gastos de Viaje Exterior</v>
      </c>
      <c r="Q168" s="2">
        <f>VLOOKUP(P168,'[39]Presupuesto 2021'!$BX$2:$BY$253,2,0)</f>
        <v>33482000</v>
      </c>
      <c r="R168" s="2">
        <f t="shared" si="8"/>
        <v>0</v>
      </c>
      <c r="S168" s="34"/>
    </row>
    <row r="169" spans="1:19" ht="16.5" customHeight="1" x14ac:dyDescent="0.25">
      <c r="A169" s="51"/>
      <c r="B169" s="38"/>
      <c r="C169" s="29" t="s">
        <v>173</v>
      </c>
      <c r="D169" s="30" t="s">
        <v>208</v>
      </c>
      <c r="E169" s="31">
        <v>300000000</v>
      </c>
      <c r="F169" s="32">
        <v>0</v>
      </c>
      <c r="G169" s="32">
        <v>0</v>
      </c>
      <c r="H169" s="32">
        <v>0</v>
      </c>
      <c r="I169" s="32">
        <v>44600253</v>
      </c>
      <c r="J169" s="32">
        <v>267180814.40000001</v>
      </c>
      <c r="K169" s="32">
        <v>0</v>
      </c>
      <c r="L169" s="32"/>
      <c r="M169" s="32"/>
      <c r="N169" s="32">
        <v>0</v>
      </c>
      <c r="O169" s="33">
        <f t="shared" si="7"/>
        <v>611781067.39999998</v>
      </c>
      <c r="P169" s="1" t="str">
        <f t="shared" si="6"/>
        <v>A-02-02-02-010Comisiones y Gastos de Viaje Interior</v>
      </c>
      <c r="Q169" s="2">
        <f>VLOOKUP(P169,'[39]Presupuesto 2021'!$BX$2:$BY$253,2,0)</f>
        <v>611781067.39999998</v>
      </c>
      <c r="R169" s="2">
        <f t="shared" si="8"/>
        <v>0</v>
      </c>
      <c r="S169" s="34"/>
    </row>
    <row r="170" spans="1:19" ht="16.5" customHeight="1" x14ac:dyDescent="0.25">
      <c r="A170" s="51"/>
      <c r="B170" s="38"/>
      <c r="C170" s="29" t="s">
        <v>22</v>
      </c>
      <c r="D170" s="30" t="s">
        <v>202</v>
      </c>
      <c r="E170" s="31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32">
        <v>0</v>
      </c>
      <c r="L170" s="32"/>
      <c r="M170" s="32"/>
      <c r="N170" s="32">
        <v>0</v>
      </c>
      <c r="O170" s="33">
        <f t="shared" si="7"/>
        <v>0</v>
      </c>
      <c r="P170" s="1" t="str">
        <f t="shared" si="6"/>
        <v>A-03-03-01-001Adquisicion de EPP, elementos ergonómicos de emergencia y otros elementos de SST</v>
      </c>
      <c r="Q170" s="2">
        <f>VLOOKUP(P170,'[39]Presupuesto 2021'!$BX$2:$BY$253,2,0)</f>
        <v>0</v>
      </c>
      <c r="R170" s="2">
        <f t="shared" si="8"/>
        <v>0</v>
      </c>
      <c r="S170" s="34"/>
    </row>
    <row r="171" spans="1:19" ht="16.5" customHeight="1" x14ac:dyDescent="0.25">
      <c r="A171" s="51"/>
      <c r="B171" s="38"/>
      <c r="C171" s="29" t="s">
        <v>22</v>
      </c>
      <c r="D171" s="30" t="s">
        <v>225</v>
      </c>
      <c r="E171" s="31">
        <v>393910332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32">
        <v>0</v>
      </c>
      <c r="L171" s="32"/>
      <c r="M171" s="32"/>
      <c r="N171" s="32">
        <v>0</v>
      </c>
      <c r="O171" s="33">
        <f t="shared" si="7"/>
        <v>393910332</v>
      </c>
      <c r="P171" s="1" t="str">
        <f t="shared" si="6"/>
        <v xml:space="preserve">A-03-03-01-001Adquisición de tiquetes </v>
      </c>
      <c r="Q171" s="2">
        <f>VLOOKUP(P171,'[39]Presupuesto 2021'!$BX$2:$BY$253,2,0)</f>
        <v>393910332</v>
      </c>
      <c r="R171" s="2">
        <f t="shared" si="8"/>
        <v>0</v>
      </c>
      <c r="S171" s="34"/>
    </row>
    <row r="172" spans="1:19" ht="16.5" customHeight="1" x14ac:dyDescent="0.25">
      <c r="A172" s="51"/>
      <c r="B172" s="38"/>
      <c r="C172" s="29" t="s">
        <v>22</v>
      </c>
      <c r="D172" s="30" t="s">
        <v>226</v>
      </c>
      <c r="E172" s="31">
        <v>600000000</v>
      </c>
      <c r="F172" s="32">
        <v>0</v>
      </c>
      <c r="G172" s="32">
        <v>793578317</v>
      </c>
      <c r="H172" s="32">
        <v>0</v>
      </c>
      <c r="I172" s="32">
        <v>0</v>
      </c>
      <c r="J172" s="32">
        <v>-500000000</v>
      </c>
      <c r="K172" s="32">
        <v>0</v>
      </c>
      <c r="L172" s="32"/>
      <c r="M172" s="32"/>
      <c r="N172" s="32">
        <v>0</v>
      </c>
      <c r="O172" s="33">
        <f t="shared" si="7"/>
        <v>893578317</v>
      </c>
      <c r="P172" s="1" t="str">
        <f t="shared" si="6"/>
        <v>A-03-03-01-001Comisiones y Gastos de Viaje</v>
      </c>
      <c r="Q172" s="2">
        <f>VLOOKUP(P172,'[39]Presupuesto 2021'!$BX$2:$BY$253,2,0)</f>
        <v>893578317</v>
      </c>
      <c r="R172" s="2">
        <f t="shared" si="8"/>
        <v>0</v>
      </c>
      <c r="S172" s="34"/>
    </row>
    <row r="173" spans="1:19" ht="16.5" customHeight="1" x14ac:dyDescent="0.25">
      <c r="A173" s="51"/>
      <c r="B173" s="38"/>
      <c r="C173" s="29" t="s">
        <v>22</v>
      </c>
      <c r="D173" s="30" t="s">
        <v>203</v>
      </c>
      <c r="E173" s="31">
        <v>0</v>
      </c>
      <c r="F173" s="32">
        <v>0</v>
      </c>
      <c r="G173" s="32">
        <v>169643250</v>
      </c>
      <c r="H173" s="32">
        <v>0</v>
      </c>
      <c r="I173" s="32">
        <v>-109247447</v>
      </c>
      <c r="J173" s="32">
        <v>-4813473.5999999996</v>
      </c>
      <c r="K173" s="32">
        <v>0</v>
      </c>
      <c r="L173" s="32"/>
      <c r="M173" s="32"/>
      <c r="N173" s="32">
        <v>0</v>
      </c>
      <c r="O173" s="33">
        <f t="shared" si="7"/>
        <v>55582329.399999999</v>
      </c>
      <c r="P173" s="1" t="str">
        <f t="shared" si="6"/>
        <v>A-03-03-01-001Adquisición de Elementos de Bioseguridad</v>
      </c>
      <c r="Q173" s="2">
        <f>VLOOKUP(P173,'[39]Presupuesto 2021'!$BX$2:$BY$253,2,0)</f>
        <v>55582329.399999999</v>
      </c>
      <c r="R173" s="2">
        <f t="shared" si="8"/>
        <v>0</v>
      </c>
      <c r="S173" s="34"/>
    </row>
    <row r="174" spans="1:19" ht="16.5" customHeight="1" x14ac:dyDescent="0.25">
      <c r="A174" s="51"/>
      <c r="B174" s="38"/>
      <c r="C174" s="29" t="s">
        <v>227</v>
      </c>
      <c r="D174" s="30" t="s">
        <v>202</v>
      </c>
      <c r="E174" s="31">
        <v>48839732</v>
      </c>
      <c r="F174" s="32">
        <v>0</v>
      </c>
      <c r="G174" s="32">
        <v>0</v>
      </c>
      <c r="H174" s="32">
        <v>0</v>
      </c>
      <c r="I174" s="32">
        <v>43063785</v>
      </c>
      <c r="J174" s="32">
        <v>0</v>
      </c>
      <c r="K174" s="32">
        <v>0</v>
      </c>
      <c r="L174" s="32"/>
      <c r="M174" s="32"/>
      <c r="N174" s="32">
        <v>0</v>
      </c>
      <c r="O174" s="33">
        <f t="shared" si="7"/>
        <v>91903517</v>
      </c>
      <c r="P174" s="1" t="str">
        <f t="shared" si="6"/>
        <v>A-02-02-01-003-008Adquisicion de EPP, elementos ergonómicos de emergencia y otros elementos de SST</v>
      </c>
      <c r="Q174" s="2">
        <f>VLOOKUP(P174,'[39]Presupuesto 2021'!$BX$2:$BY$253,2,0)</f>
        <v>91903517</v>
      </c>
      <c r="R174" s="2">
        <f t="shared" si="8"/>
        <v>0</v>
      </c>
      <c r="S174" s="34"/>
    </row>
    <row r="175" spans="1:19" ht="16.5" customHeight="1" x14ac:dyDescent="0.25">
      <c r="A175" s="60"/>
      <c r="B175" s="61"/>
      <c r="C175" s="62" t="s">
        <v>183</v>
      </c>
      <c r="D175" s="63" t="s">
        <v>202</v>
      </c>
      <c r="E175" s="64">
        <v>13029191</v>
      </c>
      <c r="F175" s="65">
        <v>0</v>
      </c>
      <c r="G175" s="65">
        <v>0</v>
      </c>
      <c r="H175" s="65">
        <v>0</v>
      </c>
      <c r="I175" s="65">
        <v>13600000</v>
      </c>
      <c r="J175" s="65">
        <v>-11390000</v>
      </c>
      <c r="K175" s="65">
        <v>0</v>
      </c>
      <c r="L175" s="65"/>
      <c r="M175" s="65"/>
      <c r="N175" s="65">
        <v>0</v>
      </c>
      <c r="O175" s="33">
        <f t="shared" si="7"/>
        <v>15239191</v>
      </c>
      <c r="P175" s="1" t="str">
        <f t="shared" si="6"/>
        <v>A-02-02-01-003-005Adquisicion de EPP, elementos ergonómicos de emergencia y otros elementos de SST</v>
      </c>
      <c r="Q175" s="2">
        <f>VLOOKUP(P175,'[39]Presupuesto 2021'!$BX$2:$BY$253,2,0)</f>
        <v>15239191</v>
      </c>
      <c r="R175" s="2">
        <f t="shared" si="8"/>
        <v>0</v>
      </c>
      <c r="S175" s="34"/>
    </row>
    <row r="176" spans="1:19" ht="16.5" customHeight="1" x14ac:dyDescent="0.25">
      <c r="A176" s="51"/>
      <c r="B176" s="38"/>
      <c r="C176" s="56" t="s">
        <v>228</v>
      </c>
      <c r="D176" s="57" t="s">
        <v>208</v>
      </c>
      <c r="E176" s="58">
        <v>5000000</v>
      </c>
      <c r="F176" s="59">
        <v>0</v>
      </c>
      <c r="G176" s="59">
        <v>0</v>
      </c>
      <c r="H176" s="59">
        <v>0</v>
      </c>
      <c r="I176" s="59">
        <v>-5000000</v>
      </c>
      <c r="J176" s="59">
        <v>15000000</v>
      </c>
      <c r="K176" s="59">
        <v>0</v>
      </c>
      <c r="L176" s="59"/>
      <c r="M176" s="59"/>
      <c r="N176" s="59">
        <v>0</v>
      </c>
      <c r="O176" s="33">
        <f t="shared" si="7"/>
        <v>15000000</v>
      </c>
      <c r="P176" s="1" t="str">
        <f t="shared" si="6"/>
        <v>A-02-02-02-006-005Comisiones y Gastos de Viaje Interior</v>
      </c>
      <c r="Q176" s="2">
        <f>VLOOKUP(P176,'[39]Presupuesto 2021'!$BX$2:$BY$253,2,0)</f>
        <v>15000000</v>
      </c>
      <c r="R176" s="2">
        <f t="shared" si="8"/>
        <v>0</v>
      </c>
      <c r="S176" s="34"/>
    </row>
    <row r="177" spans="1:19" ht="16.5" customHeight="1" x14ac:dyDescent="0.25">
      <c r="A177" s="51"/>
      <c r="B177" s="38"/>
      <c r="C177" s="29" t="s">
        <v>228</v>
      </c>
      <c r="D177" s="30" t="s">
        <v>203</v>
      </c>
      <c r="E177" s="31">
        <v>0</v>
      </c>
      <c r="F177" s="32">
        <v>0</v>
      </c>
      <c r="G177" s="32">
        <v>0</v>
      </c>
      <c r="H177" s="32">
        <v>0</v>
      </c>
      <c r="I177" s="32">
        <v>17900000</v>
      </c>
      <c r="J177" s="32">
        <v>-8897354.4000000004</v>
      </c>
      <c r="K177" s="32">
        <v>0</v>
      </c>
      <c r="L177" s="32"/>
      <c r="M177" s="32"/>
      <c r="N177" s="32">
        <v>0</v>
      </c>
      <c r="O177" s="33">
        <f t="shared" si="7"/>
        <v>9002645.5999999996</v>
      </c>
      <c r="P177" s="1" t="str">
        <f t="shared" si="6"/>
        <v>A-02-02-02-006-005Adquisición de Elementos de Bioseguridad</v>
      </c>
      <c r="Q177" s="2">
        <f>VLOOKUP(P177,'[39]Presupuesto 2021'!$BX$2:$BY$253,2,0)</f>
        <v>9002645.5999999996</v>
      </c>
      <c r="R177" s="2">
        <f t="shared" si="8"/>
        <v>0</v>
      </c>
      <c r="S177" s="34"/>
    </row>
    <row r="178" spans="1:19" ht="16.5" customHeight="1" x14ac:dyDescent="0.25">
      <c r="A178" s="51"/>
      <c r="B178" s="38"/>
      <c r="C178" s="29" t="s">
        <v>229</v>
      </c>
      <c r="D178" s="30" t="s">
        <v>202</v>
      </c>
      <c r="E178" s="31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32">
        <v>0</v>
      </c>
      <c r="L178" s="32"/>
      <c r="M178" s="32"/>
      <c r="N178" s="32">
        <v>0</v>
      </c>
      <c r="O178" s="33">
        <f t="shared" si="7"/>
        <v>0</v>
      </c>
      <c r="P178" s="1" t="str">
        <f t="shared" si="6"/>
        <v>A-02-02-01-003-004Adquisicion de EPP, elementos ergonómicos de emergencia y otros elementos de SST</v>
      </c>
      <c r="Q178" s="2">
        <f>VLOOKUP(P178,'[39]Presupuesto 2021'!$BX$2:$BY$253,2,0)</f>
        <v>0</v>
      </c>
      <c r="R178" s="2">
        <f t="shared" si="8"/>
        <v>0</v>
      </c>
      <c r="S178" s="34"/>
    </row>
    <row r="179" spans="1:19" ht="16.5" customHeight="1" x14ac:dyDescent="0.25">
      <c r="A179" s="51"/>
      <c r="B179" s="38"/>
      <c r="C179" s="29" t="s">
        <v>229</v>
      </c>
      <c r="D179" s="30" t="s">
        <v>203</v>
      </c>
      <c r="E179" s="31">
        <v>96000000</v>
      </c>
      <c r="F179" s="32">
        <v>0</v>
      </c>
      <c r="G179" s="32">
        <v>0</v>
      </c>
      <c r="H179" s="32">
        <v>0</v>
      </c>
      <c r="I179" s="32">
        <v>-84392788</v>
      </c>
      <c r="J179" s="32">
        <v>-2720595</v>
      </c>
      <c r="K179" s="32">
        <v>0</v>
      </c>
      <c r="L179" s="32"/>
      <c r="M179" s="32"/>
      <c r="N179" s="32">
        <v>0</v>
      </c>
      <c r="O179" s="33">
        <f t="shared" si="7"/>
        <v>8886617</v>
      </c>
      <c r="P179" s="1" t="str">
        <f t="shared" si="6"/>
        <v>A-02-02-01-003-004Adquisición de Elementos de Bioseguridad</v>
      </c>
      <c r="Q179" s="2">
        <f>VLOOKUP(P179,'[39]Presupuesto 2021'!$BX$2:$BY$253,2,0)</f>
        <v>8886617</v>
      </c>
      <c r="R179" s="2">
        <f t="shared" si="8"/>
        <v>0</v>
      </c>
      <c r="S179" s="34"/>
    </row>
    <row r="180" spans="1:19" ht="16.5" customHeight="1" x14ac:dyDescent="0.25">
      <c r="A180" s="51"/>
      <c r="B180" s="38"/>
      <c r="C180" s="29" t="s">
        <v>230</v>
      </c>
      <c r="D180" s="30" t="s">
        <v>202</v>
      </c>
      <c r="E180" s="31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32">
        <v>0</v>
      </c>
      <c r="L180" s="32"/>
      <c r="M180" s="32"/>
      <c r="N180" s="32">
        <v>0</v>
      </c>
      <c r="O180" s="33">
        <f t="shared" si="7"/>
        <v>0</v>
      </c>
      <c r="P180" s="1" t="str">
        <f t="shared" si="6"/>
        <v>A-02-02-01-003-002Adquisicion de EPP, elementos ergonómicos de emergencia y otros elementos de SST</v>
      </c>
      <c r="Q180" s="2">
        <f>VLOOKUP(P180,'[39]Presupuesto 2021'!$BX$2:$BY$253,2,0)</f>
        <v>0</v>
      </c>
      <c r="R180" s="2">
        <f t="shared" si="8"/>
        <v>0</v>
      </c>
      <c r="S180" s="34"/>
    </row>
    <row r="181" spans="1:19" ht="16.5" customHeight="1" x14ac:dyDescent="0.25">
      <c r="A181" s="52"/>
      <c r="B181" s="67"/>
      <c r="C181" s="29" t="s">
        <v>230</v>
      </c>
      <c r="D181" s="30" t="s">
        <v>203</v>
      </c>
      <c r="E181" s="31">
        <v>10522500</v>
      </c>
      <c r="F181" s="32">
        <v>0</v>
      </c>
      <c r="G181" s="32">
        <v>0</v>
      </c>
      <c r="H181" s="32">
        <v>0</v>
      </c>
      <c r="I181" s="32">
        <v>-7625659</v>
      </c>
      <c r="J181" s="32">
        <v>-5743</v>
      </c>
      <c r="K181" s="32">
        <v>0</v>
      </c>
      <c r="L181" s="32"/>
      <c r="M181" s="32"/>
      <c r="N181" s="32">
        <v>0</v>
      </c>
      <c r="O181" s="33">
        <f t="shared" si="7"/>
        <v>2891098</v>
      </c>
      <c r="P181" s="1" t="str">
        <f t="shared" si="6"/>
        <v>A-02-02-01-003-002Adquisición de Elementos de Bioseguridad</v>
      </c>
      <c r="Q181" s="2">
        <f>VLOOKUP(P181,'[39]Presupuesto 2021'!$BX$2:$BY$253,2,0)</f>
        <v>2891098</v>
      </c>
      <c r="R181" s="2">
        <f t="shared" si="8"/>
        <v>0</v>
      </c>
      <c r="S181" s="34"/>
    </row>
    <row r="182" spans="1:19" ht="45" x14ac:dyDescent="0.25">
      <c r="A182" s="27" t="s">
        <v>231</v>
      </c>
      <c r="B182" s="28" t="s">
        <v>232</v>
      </c>
      <c r="C182" s="29" t="s">
        <v>22</v>
      </c>
      <c r="D182" s="30" t="s">
        <v>233</v>
      </c>
      <c r="E182" s="31">
        <v>0</v>
      </c>
      <c r="F182" s="32">
        <v>0</v>
      </c>
      <c r="G182" s="32">
        <v>37335867</v>
      </c>
      <c r="H182" s="32">
        <v>0</v>
      </c>
      <c r="I182" s="32">
        <v>5009688</v>
      </c>
      <c r="J182" s="32">
        <v>0</v>
      </c>
      <c r="K182" s="32">
        <v>0</v>
      </c>
      <c r="L182" s="32"/>
      <c r="M182" s="32"/>
      <c r="N182" s="32">
        <v>0</v>
      </c>
      <c r="O182" s="33">
        <f t="shared" si="7"/>
        <v>42345555</v>
      </c>
      <c r="P182" s="1" t="str">
        <f t="shared" si="6"/>
        <v>A-03-03-01-001Conocer la percepción y satisfacción de las Personas Desmovilizadas en Proceso de Reintegración, familias, actores externos y ciudadanos colombianos, frente a los servicios, beneficios y atención ofrecidos por la ARN.</v>
      </c>
      <c r="Q182" s="2">
        <f>VLOOKUP(P182,'[39]Presupuesto 2021'!$BX$2:$BY$253,2,0)</f>
        <v>42345555</v>
      </c>
      <c r="R182" s="2">
        <f t="shared" si="8"/>
        <v>0</v>
      </c>
      <c r="S182" s="34"/>
    </row>
    <row r="183" spans="1:19" x14ac:dyDescent="0.25">
      <c r="A183" s="50"/>
      <c r="B183" s="36"/>
      <c r="C183" s="29" t="s">
        <v>22</v>
      </c>
      <c r="D183" s="30" t="s">
        <v>234</v>
      </c>
      <c r="E183" s="31">
        <v>39239753</v>
      </c>
      <c r="F183" s="32">
        <v>0</v>
      </c>
      <c r="G183" s="32">
        <v>136822742</v>
      </c>
      <c r="H183" s="32">
        <v>0</v>
      </c>
      <c r="I183" s="32">
        <v>0</v>
      </c>
      <c r="J183" s="32">
        <v>0</v>
      </c>
      <c r="K183" s="32">
        <v>0</v>
      </c>
      <c r="L183" s="32"/>
      <c r="M183" s="32"/>
      <c r="N183" s="32">
        <v>-56937744</v>
      </c>
      <c r="O183" s="33">
        <f t="shared" si="7"/>
        <v>119124751</v>
      </c>
      <c r="P183" s="1" t="str">
        <f t="shared" si="6"/>
        <v>A-03-03-01-001Prestar servicio Call center (administrar numeral 516, línea 018000911516 y el PBX)</v>
      </c>
      <c r="Q183" s="2">
        <f>VLOOKUP(P183,'[39]Presupuesto 2021'!$BX$2:$BY$253,2,0)</f>
        <v>119124751</v>
      </c>
      <c r="R183" s="2">
        <f t="shared" si="8"/>
        <v>0</v>
      </c>
      <c r="S183" s="34"/>
    </row>
    <row r="184" spans="1:19" x14ac:dyDescent="0.25">
      <c r="A184" s="51"/>
      <c r="B184" s="38"/>
      <c r="C184" s="29" t="s">
        <v>22</v>
      </c>
      <c r="D184" s="30" t="s">
        <v>235</v>
      </c>
      <c r="E184" s="31">
        <v>38437998</v>
      </c>
      <c r="F184" s="32">
        <v>0</v>
      </c>
      <c r="G184" s="32">
        <v>0</v>
      </c>
      <c r="H184" s="32">
        <v>0</v>
      </c>
      <c r="I184" s="32">
        <v>0</v>
      </c>
      <c r="J184" s="32">
        <v>0</v>
      </c>
      <c r="K184" s="32">
        <v>0</v>
      </c>
      <c r="L184" s="32"/>
      <c r="M184" s="32"/>
      <c r="N184" s="32">
        <v>-22000000</v>
      </c>
      <c r="O184" s="33">
        <f t="shared" si="7"/>
        <v>16437998</v>
      </c>
      <c r="P184" s="1" t="str">
        <f t="shared" si="6"/>
        <v>A-03-03-01-001Telefonía Call Center</v>
      </c>
      <c r="Q184" s="2">
        <f>VLOOKUP(P184,'[39]Presupuesto 2021'!$BX$2:$BY$253,2,0)</f>
        <v>16437998</v>
      </c>
      <c r="R184" s="2">
        <f t="shared" si="8"/>
        <v>0</v>
      </c>
      <c r="S184" s="34"/>
    </row>
    <row r="185" spans="1:19" ht="30" x14ac:dyDescent="0.25">
      <c r="A185" s="51"/>
      <c r="B185" s="38"/>
      <c r="C185" s="29" t="s">
        <v>22</v>
      </c>
      <c r="D185" s="30" t="s">
        <v>236</v>
      </c>
      <c r="E185" s="31">
        <v>6620016</v>
      </c>
      <c r="F185" s="32">
        <v>0</v>
      </c>
      <c r="G185" s="32">
        <v>0</v>
      </c>
      <c r="H185" s="32">
        <v>0</v>
      </c>
      <c r="I185" s="32">
        <v>0</v>
      </c>
      <c r="J185" s="32">
        <v>0</v>
      </c>
      <c r="K185" s="32">
        <v>0</v>
      </c>
      <c r="L185" s="32"/>
      <c r="M185" s="32"/>
      <c r="N185" s="32">
        <v>0</v>
      </c>
      <c r="O185" s="33">
        <f t="shared" si="7"/>
        <v>6620016</v>
      </c>
      <c r="P185" s="1" t="str">
        <f t="shared" si="6"/>
        <v>A-03-03-01-001Fortalecimiento de la cultura de atención al ciudadano y proceso de atención al ciudadano (Operador Logístico)</v>
      </c>
      <c r="Q185" s="2">
        <f>VLOOKUP(P185,'[39]Presupuesto 2021'!$BX$2:$BY$253,2,0)</f>
        <v>6620016</v>
      </c>
      <c r="R185" s="2">
        <f t="shared" si="8"/>
        <v>0</v>
      </c>
      <c r="S185" s="34"/>
    </row>
    <row r="186" spans="1:19" x14ac:dyDescent="0.25">
      <c r="A186" s="52"/>
      <c r="B186" s="40"/>
      <c r="C186" s="29" t="s">
        <v>22</v>
      </c>
      <c r="D186" s="30" t="s">
        <v>237</v>
      </c>
      <c r="E186" s="31">
        <v>2558901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32">
        <v>0</v>
      </c>
      <c r="L186" s="32"/>
      <c r="M186" s="32"/>
      <c r="N186" s="32">
        <v>0</v>
      </c>
      <c r="O186" s="33">
        <f t="shared" si="7"/>
        <v>2558901</v>
      </c>
      <c r="P186" s="1" t="str">
        <f t="shared" si="6"/>
        <v>A-03-03-01-001Participar en ferias nacionales de servicio al ciudadano (Operador Logístico)</v>
      </c>
      <c r="Q186" s="2">
        <f>VLOOKUP(P186,'[39]Presupuesto 2021'!$BX$2:$BY$253,2,0)</f>
        <v>2558901</v>
      </c>
      <c r="R186" s="2">
        <f t="shared" si="8"/>
        <v>0</v>
      </c>
      <c r="S186" s="34"/>
    </row>
    <row r="187" spans="1:19" x14ac:dyDescent="0.25">
      <c r="A187" s="27" t="s">
        <v>238</v>
      </c>
      <c r="B187" s="28" t="s">
        <v>239</v>
      </c>
      <c r="C187" s="29" t="s">
        <v>240</v>
      </c>
      <c r="D187" s="30" t="s">
        <v>241</v>
      </c>
      <c r="E187" s="31">
        <v>25663000000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32">
        <v>0</v>
      </c>
      <c r="L187" s="32"/>
      <c r="M187" s="32"/>
      <c r="N187" s="32">
        <v>-355000000</v>
      </c>
      <c r="O187" s="33">
        <f t="shared" si="7"/>
        <v>25308000000</v>
      </c>
      <c r="P187" s="1" t="str">
        <f t="shared" si="6"/>
        <v>A-01-01-01Nómina Planta Funcionarios ARN</v>
      </c>
      <c r="Q187" s="2">
        <f>VLOOKUP(P187,'[39]Presupuesto 2021'!$BX$2:$BY$253,2,0)</f>
        <v>25308000000</v>
      </c>
      <c r="R187" s="2">
        <f t="shared" si="8"/>
        <v>0</v>
      </c>
      <c r="S187" s="34"/>
    </row>
    <row r="188" spans="1:19" x14ac:dyDescent="0.25">
      <c r="A188" s="50"/>
      <c r="B188" s="36"/>
      <c r="C188" s="29" t="s">
        <v>242</v>
      </c>
      <c r="D188" s="30" t="s">
        <v>241</v>
      </c>
      <c r="E188" s="31">
        <v>9346000000</v>
      </c>
      <c r="F188" s="32">
        <v>0</v>
      </c>
      <c r="G188" s="32">
        <v>0</v>
      </c>
      <c r="H188" s="32">
        <v>0</v>
      </c>
      <c r="I188" s="32">
        <v>0</v>
      </c>
      <c r="J188" s="32">
        <v>0</v>
      </c>
      <c r="K188" s="32">
        <v>0</v>
      </c>
      <c r="L188" s="32"/>
      <c r="M188" s="32"/>
      <c r="N188" s="32">
        <v>0</v>
      </c>
      <c r="O188" s="33">
        <f t="shared" si="7"/>
        <v>9346000000</v>
      </c>
      <c r="P188" s="1" t="str">
        <f t="shared" si="6"/>
        <v>A-01-01-02Nómina Planta Funcionarios ARN</v>
      </c>
      <c r="Q188" s="2">
        <f>VLOOKUP(P188,'[39]Presupuesto 2021'!$BX$2:$BY$253,2,0)</f>
        <v>9346000000</v>
      </c>
      <c r="R188" s="2">
        <f t="shared" si="8"/>
        <v>0</v>
      </c>
      <c r="S188" s="34"/>
    </row>
    <row r="189" spans="1:19" x14ac:dyDescent="0.25">
      <c r="A189" s="51"/>
      <c r="B189" s="38"/>
      <c r="C189" s="29" t="s">
        <v>243</v>
      </c>
      <c r="D189" s="30" t="s">
        <v>241</v>
      </c>
      <c r="E189" s="31">
        <v>2190000000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32">
        <v>0</v>
      </c>
      <c r="L189" s="32"/>
      <c r="M189" s="32"/>
      <c r="N189" s="32">
        <v>355000000</v>
      </c>
      <c r="O189" s="33">
        <f t="shared" si="7"/>
        <v>2545000000</v>
      </c>
      <c r="P189" s="1" t="str">
        <f t="shared" si="6"/>
        <v>A-01-01-03Nómina Planta Funcionarios ARN</v>
      </c>
      <c r="Q189" s="2">
        <f>VLOOKUP(P189,'[39]Presupuesto 2021'!$BX$2:$BY$253,2,0)</f>
        <v>2545000000</v>
      </c>
      <c r="R189" s="2">
        <f t="shared" si="8"/>
        <v>0</v>
      </c>
      <c r="S189" s="34"/>
    </row>
    <row r="190" spans="1:19" x14ac:dyDescent="0.25">
      <c r="A190" s="51"/>
      <c r="B190" s="38"/>
      <c r="C190" s="29" t="s">
        <v>244</v>
      </c>
      <c r="D190" s="30" t="s">
        <v>241</v>
      </c>
      <c r="E190" s="31">
        <v>75000000</v>
      </c>
      <c r="F190" s="32">
        <v>0</v>
      </c>
      <c r="G190" s="32">
        <v>0</v>
      </c>
      <c r="H190" s="32">
        <v>0</v>
      </c>
      <c r="I190" s="32">
        <v>0</v>
      </c>
      <c r="J190" s="32">
        <v>0</v>
      </c>
      <c r="K190" s="32">
        <v>0</v>
      </c>
      <c r="L190" s="32"/>
      <c r="M190" s="32"/>
      <c r="N190" s="32">
        <v>0</v>
      </c>
      <c r="O190" s="33">
        <f t="shared" si="7"/>
        <v>75000000</v>
      </c>
      <c r="P190" s="1" t="str">
        <f t="shared" si="6"/>
        <v>A-03-04-02-12-001Nómina Planta Funcionarios ARN</v>
      </c>
      <c r="Q190" s="2">
        <f>VLOOKUP(P190,'[39]Presupuesto 2021'!$BX$2:$BY$253,2,0)</f>
        <v>75000000</v>
      </c>
      <c r="R190" s="2">
        <f t="shared" si="8"/>
        <v>0</v>
      </c>
      <c r="S190" s="34"/>
    </row>
    <row r="191" spans="1:19" ht="15.75" thickBot="1" x14ac:dyDescent="0.3">
      <c r="A191" s="68"/>
      <c r="B191" s="69"/>
      <c r="C191" s="70" t="s">
        <v>245</v>
      </c>
      <c r="D191" s="71" t="s">
        <v>241</v>
      </c>
      <c r="E191" s="72">
        <v>75000000</v>
      </c>
      <c r="F191" s="73">
        <v>0</v>
      </c>
      <c r="G191" s="73">
        <v>0</v>
      </c>
      <c r="H191" s="73">
        <v>0</v>
      </c>
      <c r="I191" s="73">
        <v>0</v>
      </c>
      <c r="J191" s="32">
        <v>0</v>
      </c>
      <c r="K191" s="73">
        <v>0</v>
      </c>
      <c r="L191" s="73"/>
      <c r="M191" s="73"/>
      <c r="N191" s="73">
        <v>0</v>
      </c>
      <c r="O191" s="33">
        <f t="shared" si="7"/>
        <v>75000000</v>
      </c>
      <c r="P191" s="1" t="str">
        <f t="shared" si="6"/>
        <v>A-03-04-02-12-002Nómina Planta Funcionarios ARN</v>
      </c>
      <c r="Q191" s="2">
        <f>VLOOKUP(P191,'[39]Presupuesto 2021'!$BX$2:$BY$253,2,0)</f>
        <v>75000000</v>
      </c>
      <c r="R191" s="2">
        <f t="shared" si="8"/>
        <v>0</v>
      </c>
      <c r="S191" s="34"/>
    </row>
    <row r="192" spans="1:19" ht="15.75" thickBot="1" x14ac:dyDescent="0.3">
      <c r="C192" s="89" t="s">
        <v>246</v>
      </c>
      <c r="D192" s="89"/>
      <c r="E192" s="74">
        <f>SUM(E8:E191)</f>
        <v>80404652694</v>
      </c>
      <c r="F192" s="74">
        <f>SUM(F8:F191)</f>
        <v>55390347306</v>
      </c>
      <c r="G192" s="74">
        <f>SUM(G9:G191)</f>
        <v>106054612662</v>
      </c>
      <c r="H192" s="74">
        <f>SUM(H9:H191)</f>
        <v>0</v>
      </c>
      <c r="I192" s="74">
        <f>SUM(I9:I191)</f>
        <v>0</v>
      </c>
      <c r="J192" s="74">
        <v>0</v>
      </c>
      <c r="K192" s="74">
        <f>SUM(K9:K191)</f>
        <v>6766088400</v>
      </c>
      <c r="L192" s="74">
        <v>0</v>
      </c>
      <c r="M192" s="74">
        <v>0</v>
      </c>
      <c r="N192" s="74"/>
      <c r="O192" s="74">
        <f>SUM(O9:O191)</f>
        <v>248615701061.99997</v>
      </c>
      <c r="Q192" s="75" t="e">
        <f>SUM(Q8:Q191)</f>
        <v>#VALUE!</v>
      </c>
      <c r="R192" s="2">
        <f>+O192-'[39]Presupuesto 2021'!BC254</f>
        <v>248615701061.99997</v>
      </c>
      <c r="S192" s="34"/>
    </row>
    <row r="193" spans="1:18" s="78" customFormat="1" x14ac:dyDescent="0.25">
      <c r="A193" s="10"/>
      <c r="B193" s="10"/>
      <c r="C193" s="76"/>
      <c r="D193" s="12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77"/>
      <c r="R193" s="77"/>
    </row>
    <row r="194" spans="1:18" s="78" customFormat="1" x14ac:dyDescent="0.25">
      <c r="A194" s="10"/>
      <c r="B194" s="10"/>
      <c r="C194" s="76"/>
      <c r="D194" s="12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77"/>
      <c r="R194" s="77"/>
    </row>
    <row r="195" spans="1:18" s="78" customFormat="1" x14ac:dyDescent="0.25">
      <c r="A195" s="10"/>
      <c r="B195" s="10"/>
      <c r="C195" s="76"/>
      <c r="D195" s="12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77"/>
      <c r="R195" s="77"/>
    </row>
    <row r="196" spans="1:18" s="78" customFormat="1" x14ac:dyDescent="0.25">
      <c r="A196" s="10"/>
      <c r="B196" s="10"/>
      <c r="C196" s="76"/>
      <c r="D196" s="12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77"/>
      <c r="R196" s="77"/>
    </row>
    <row r="197" spans="1:18" s="78" customFormat="1" x14ac:dyDescent="0.25">
      <c r="A197" s="10"/>
      <c r="B197" s="10"/>
      <c r="C197" s="76"/>
      <c r="D197" s="12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77"/>
      <c r="R197" s="77"/>
    </row>
    <row r="198" spans="1:18" s="78" customFormat="1" x14ac:dyDescent="0.25">
      <c r="A198" s="10"/>
      <c r="B198" s="10"/>
      <c r="C198" s="76"/>
      <c r="D198" s="12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77"/>
      <c r="R198" s="77"/>
    </row>
    <row r="199" spans="1:18" s="78" customFormat="1" ht="20.25" x14ac:dyDescent="0.25">
      <c r="A199" s="79" t="s">
        <v>247</v>
      </c>
      <c r="B199" s="10"/>
      <c r="C199" s="11"/>
      <c r="D199" s="12"/>
      <c r="E199" s="80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2"/>
      <c r="R199" s="82"/>
    </row>
    <row r="200" spans="1:18" s="78" customFormat="1" ht="20.25" x14ac:dyDescent="0.25">
      <c r="A200" s="83" t="s">
        <v>248</v>
      </c>
      <c r="B200" s="10"/>
      <c r="C200" s="11"/>
      <c r="D200" s="12"/>
      <c r="E200" s="80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2"/>
      <c r="R200" s="82"/>
    </row>
    <row r="201" spans="1:18" s="78" customFormat="1" ht="20.25" x14ac:dyDescent="0.25">
      <c r="A201" s="83"/>
      <c r="B201" s="10"/>
      <c r="C201" s="11"/>
      <c r="D201" s="12"/>
      <c r="E201" s="80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2"/>
      <c r="R201" s="82"/>
    </row>
    <row r="202" spans="1:18" s="78" customFormat="1" ht="20.25" x14ac:dyDescent="0.25">
      <c r="A202" s="83"/>
      <c r="B202" s="10"/>
      <c r="C202" s="11"/>
      <c r="D202" s="12"/>
      <c r="E202" s="80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2"/>
      <c r="R202" s="82"/>
    </row>
    <row r="203" spans="1:18" s="78" customFormat="1" x14ac:dyDescent="0.25">
      <c r="A203" s="84" t="s">
        <v>249</v>
      </c>
      <c r="B203" s="10"/>
      <c r="C203" s="11"/>
      <c r="D203" s="12"/>
      <c r="E203" s="80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2"/>
      <c r="R203" s="82"/>
    </row>
    <row r="204" spans="1:18" s="78" customFormat="1" x14ac:dyDescent="0.25">
      <c r="A204" s="84" t="s">
        <v>250</v>
      </c>
      <c r="B204" s="10"/>
      <c r="C204" s="11"/>
      <c r="D204" s="12"/>
      <c r="E204" s="80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2"/>
      <c r="R204" s="82"/>
    </row>
    <row r="205" spans="1:18" s="78" customFormat="1" x14ac:dyDescent="0.25">
      <c r="A205" s="84" t="s">
        <v>251</v>
      </c>
      <c r="B205" s="10"/>
      <c r="C205" s="11"/>
      <c r="D205" s="12"/>
      <c r="E205" s="80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2"/>
      <c r="R205" s="82"/>
    </row>
    <row r="206" spans="1:18" s="78" customFormat="1" x14ac:dyDescent="0.25">
      <c r="A206" s="84" t="s">
        <v>252</v>
      </c>
      <c r="B206" s="10"/>
      <c r="C206" s="11"/>
      <c r="D206" s="12"/>
      <c r="E206" s="80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2"/>
      <c r="R206" s="82"/>
    </row>
    <row r="207" spans="1:18" s="78" customFormat="1" x14ac:dyDescent="0.25">
      <c r="A207" s="10"/>
      <c r="B207" s="10"/>
      <c r="C207" s="10"/>
      <c r="D207" s="12"/>
      <c r="E207" s="85">
        <f>E192+F192-'[39]Presupuesto 2021'!AB255</f>
        <v>0</v>
      </c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77"/>
      <c r="R207" s="77"/>
    </row>
    <row r="208" spans="1:18" s="78" customFormat="1" x14ac:dyDescent="0.25">
      <c r="A208" s="10"/>
      <c r="B208" s="10"/>
      <c r="C208" s="76"/>
      <c r="D208" s="12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77"/>
      <c r="R208" s="77"/>
    </row>
    <row r="209" spans="1:18" s="78" customFormat="1" x14ac:dyDescent="0.25">
      <c r="A209" s="10"/>
      <c r="B209" s="10"/>
      <c r="C209" s="76"/>
      <c r="D209" s="12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77"/>
      <c r="R209" s="77"/>
    </row>
    <row r="210" spans="1:18" s="78" customFormat="1" x14ac:dyDescent="0.25">
      <c r="A210" s="10"/>
      <c r="B210" s="10"/>
      <c r="C210" s="76"/>
      <c r="D210" s="12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77"/>
      <c r="R210" s="77"/>
    </row>
    <row r="211" spans="1:18" s="78" customFormat="1" x14ac:dyDescent="0.25">
      <c r="A211" s="10"/>
      <c r="B211" s="10"/>
      <c r="C211" s="76"/>
      <c r="D211" s="12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77"/>
      <c r="R211" s="77"/>
    </row>
    <row r="212" spans="1:18" s="78" customFormat="1" x14ac:dyDescent="0.25">
      <c r="A212" s="10"/>
      <c r="B212" s="10"/>
      <c r="C212" s="76"/>
      <c r="D212" s="12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77"/>
      <c r="R212" s="77"/>
    </row>
    <row r="213" spans="1:18" s="78" customFormat="1" x14ac:dyDescent="0.25">
      <c r="A213" s="10"/>
      <c r="B213" s="10"/>
      <c r="C213" s="76"/>
      <c r="D213" s="12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77"/>
      <c r="R213" s="77"/>
    </row>
    <row r="214" spans="1:18" s="78" customFormat="1" x14ac:dyDescent="0.25">
      <c r="A214" s="10"/>
      <c r="B214" s="10"/>
      <c r="C214" s="76"/>
      <c r="D214" s="12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77"/>
      <c r="R214" s="77"/>
    </row>
    <row r="215" spans="1:18" s="78" customFormat="1" x14ac:dyDescent="0.25">
      <c r="A215" s="10"/>
      <c r="B215" s="10"/>
      <c r="C215" s="76"/>
      <c r="D215" s="12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77"/>
      <c r="R215" s="77"/>
    </row>
    <row r="216" spans="1:18" s="78" customFormat="1" x14ac:dyDescent="0.25">
      <c r="A216" s="10"/>
      <c r="B216" s="10"/>
      <c r="C216" s="76"/>
      <c r="D216" s="12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77"/>
      <c r="R216" s="77"/>
    </row>
  </sheetData>
  <mergeCells count="4">
    <mergeCell ref="A1:O1"/>
    <mergeCell ref="A2:O2"/>
    <mergeCell ref="A4:O4"/>
    <mergeCell ref="C192:D192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e2a57a2-9d48-4009-82e5-3fe89fb6c543">3CFCSSYJ6V66-39-206</_dlc_DocId>
    <_dlc_DocIdUrl xmlns="6e2a57a2-9d48-4009-82e5-3fe89fb6c543">
      <Url>https://pruportal.reincorporacion.gov.co/es/agencia/_layouts/15/DocIdRedir.aspx?ID=3CFCSSYJ6V66-39-206</Url>
      <Description>3CFCSSYJ6V66-39-206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B26B277CFA44EBA58F0B0662FA1C6" ma:contentTypeVersion="2" ma:contentTypeDescription="Crear nuevo documento." ma:contentTypeScope="" ma:versionID="50d5814072faa893addd3b47db1b1828">
  <xsd:schema xmlns:xsd="http://www.w3.org/2001/XMLSchema" xmlns:xs="http://www.w3.org/2001/XMLSchema" xmlns:p="http://schemas.microsoft.com/office/2006/metadata/properties" xmlns:ns2="6e2a57a2-9d48-4009-82e5-3fe89fb6c543" targetNamespace="http://schemas.microsoft.com/office/2006/metadata/properties" ma:root="true" ma:fieldsID="07b7cda5971c90c7d540463b0b31750c" ns2:_=""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0C0B71E-1631-433B-91B3-02958FCD4939}"/>
</file>

<file path=customXml/itemProps2.xml><?xml version="1.0" encoding="utf-8"?>
<ds:datastoreItem xmlns:ds="http://schemas.openxmlformats.org/officeDocument/2006/customXml" ds:itemID="{5995C2E7-51A0-4EDD-89F0-C17D257D58CA}"/>
</file>

<file path=customXml/itemProps3.xml><?xml version="1.0" encoding="utf-8"?>
<ds:datastoreItem xmlns:ds="http://schemas.openxmlformats.org/officeDocument/2006/customXml" ds:itemID="{FBF3025D-A266-4B17-877F-206827DDBDFE}"/>
</file>

<file path=customXml/itemProps4.xml><?xml version="1.0" encoding="utf-8"?>
<ds:datastoreItem xmlns:ds="http://schemas.openxmlformats.org/officeDocument/2006/customXml" ds:itemID="{B490EBCE-7D9C-475F-97E9-8BED819B54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Presupuesto Desagregado 2021</dc:title>
  <dc:creator>Nancy Stella Guerra Soler</dc:creator>
  <cp:lastModifiedBy>Nancy Stella Guerra Soler</cp:lastModifiedBy>
  <dcterms:created xsi:type="dcterms:W3CDTF">2022-01-03T20:56:49Z</dcterms:created>
  <dcterms:modified xsi:type="dcterms:W3CDTF">2022-01-06T20:27:18Z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0x0101005ABB26B277CFA44EBA58F0B0662FA1C6</vt:lpwstr>
  </property>
  <property fmtid="{D5CDD505-2E9C-101B-9397-08002B2CF9AE}" pid="3" name="_dlc_DocIdItemGuid">
    <vt:lpwstr>5057b85e-c3b7-4588-a43a-e66bbcd39b5b</vt:lpwstr>
  </property>
</Properties>
</file>